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25" windowWidth="24615" windowHeight="12975"/>
  </bookViews>
  <sheets>
    <sheet name="List1" sheetId="1" r:id="rId1"/>
    <sheet name="List2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I93" i="2"/>
  <c r="I87"/>
  <c r="I86"/>
  <c r="I84"/>
  <c r="I82"/>
  <c r="I81"/>
  <c r="I78"/>
  <c r="I77"/>
  <c r="I76"/>
  <c r="I72"/>
  <c r="I71"/>
  <c r="I70"/>
  <c r="I69"/>
  <c r="I67"/>
  <c r="I65"/>
  <c r="I63"/>
  <c r="I62"/>
  <c r="I61"/>
  <c r="I59"/>
  <c r="I56"/>
  <c r="I53"/>
  <c r="I29"/>
  <c r="I31" s="1"/>
  <c r="I24"/>
  <c r="I23"/>
  <c r="I22"/>
  <c r="I20"/>
  <c r="I19"/>
  <c r="I18"/>
  <c r="I17"/>
  <c r="I16"/>
  <c r="I15"/>
  <c r="I14"/>
  <c r="I13"/>
  <c r="T243" i="1" l="1"/>
  <c r="T157"/>
  <c r="T64"/>
  <c r="T52"/>
  <c r="T240"/>
  <c r="T239"/>
  <c r="T237"/>
  <c r="T233"/>
  <c r="T215"/>
  <c r="T216" s="1"/>
  <c r="T212"/>
  <c r="T210"/>
  <c r="T208"/>
  <c r="T183"/>
  <c r="T178"/>
  <c r="T174"/>
  <c r="T170"/>
  <c r="T167"/>
  <c r="T155"/>
  <c r="T153"/>
  <c r="T151"/>
  <c r="T149"/>
  <c r="T142"/>
  <c r="T139"/>
  <c r="T135"/>
  <c r="T133"/>
  <c r="T127"/>
  <c r="T124"/>
  <c r="T122"/>
  <c r="T116"/>
  <c r="T112"/>
  <c r="T106"/>
  <c r="T104"/>
  <c r="T100"/>
  <c r="T98"/>
  <c r="T95"/>
  <c r="T93"/>
  <c r="T91"/>
  <c r="T88"/>
  <c r="T85"/>
  <c r="T81"/>
  <c r="T79"/>
  <c r="T77"/>
  <c r="T242" s="1"/>
  <c r="T71"/>
  <c r="T62"/>
  <c r="T59"/>
  <c r="T56"/>
  <c r="T54"/>
  <c r="T46"/>
  <c r="T44"/>
  <c r="T41"/>
  <c r="T38"/>
  <c r="T35"/>
  <c r="T31"/>
  <c r="T29"/>
  <c r="T244" l="1"/>
  <c r="T238"/>
  <c r="T241" s="1"/>
  <c r="T65"/>
</calcChain>
</file>

<file path=xl/sharedStrings.xml><?xml version="1.0" encoding="utf-8"?>
<sst xmlns="http://schemas.openxmlformats.org/spreadsheetml/2006/main" count="683" uniqueCount="298">
  <si>
    <t xml:space="preserve">Obec Chrást </t>
  </si>
  <si>
    <t>Chrást 150</t>
  </si>
  <si>
    <t>289  1  Chrást</t>
  </si>
  <si>
    <t>I. ROZPOČTOVÉ PŘÍJMY</t>
  </si>
  <si>
    <t>Paragraf</t>
  </si>
  <si>
    <t>Položka</t>
  </si>
  <si>
    <t>Text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</si>
  <si>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</si>
  <si>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</si>
  <si>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</si>
  <si>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</si>
  <si>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</si>
  <si>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</si>
  <si>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</si>
  <si>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</si>
  <si>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</si>
  <si>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</si>
  <si>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</si>
  <si>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</si>
  <si>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</si>
  <si>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</si>
  <si>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</t>
  </si>
  <si>
    <t>1340</t>
  </si>
  <si>
    <t>Poplatek za provoz, shrom.,.. a odstr. kom. odpadu</t>
  </si>
  <si>
    <t>1341</t>
  </si>
  <si>
    <t>Poplatek ze psů</t>
  </si>
  <si>
    <t>1343</t>
  </si>
  <si>
    <t>Poplatek za užívání veřejného prostranství</t>
  </si>
  <si>
    <t>1346</t>
  </si>
  <si>
    <t>Poplatek za povolení k vjezdu do vybraných míst</t>
  </si>
  <si>
    <t>1361</t>
  </si>
  <si>
    <t>Správní poplatky</t>
  </si>
  <si>
    <t>1381</t>
  </si>
  <si>
    <t>Daň z hazardních her</t>
  </si>
  <si>
    <t>1511</t>
  </si>
  <si>
    <t>Daň z nemovitých věcí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</si>
  <si>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</si>
  <si>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</si>
  <si>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</si>
  <si>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</si>
  <si>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</si>
  <si>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</si>
  <si>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4129</t>
  </si>
  <si>
    <t>Ostatní neinv.přij.transf. od rozp. územní úrovně</t>
  </si>
  <si>
    <t>Bez ODPA</t>
  </si>
  <si>
    <t>1012</t>
  </si>
  <si>
    <t>2131</t>
  </si>
  <si>
    <t>Příjmy z pronájmu pozemků</t>
  </si>
  <si>
    <t>Podnikání a restrukturalizace v zeměd.a potrav.</t>
  </si>
  <si>
    <t>1039</t>
  </si>
  <si>
    <t>2111</t>
  </si>
  <si>
    <t>Příjmy z poskytování služeb a výrobků</t>
  </si>
  <si>
    <t>Ostatní záležitosti lesního hospodářství</t>
  </si>
  <si>
    <t>2292</t>
  </si>
  <si>
    <t>2324</t>
  </si>
  <si>
    <t>Přijaté nekapitálové příspěvky a náhrady</t>
  </si>
  <si>
    <t>Dopravní obslužnost</t>
  </si>
  <si>
    <t>2310</t>
  </si>
  <si>
    <t>2321</t>
  </si>
  <si>
    <t>Přijaté neinvestiční dary</t>
  </si>
  <si>
    <t>3121</t>
  </si>
  <si>
    <t>Přijaté dary na pořízení dlouhodobého majetku</t>
  </si>
  <si>
    <t>Pitná voda</t>
  </si>
  <si>
    <t>Odvádění a čištění odpadních vod a nakl.s kaly</t>
  </si>
  <si>
    <t>3612</t>
  </si>
  <si>
    <t>2132</t>
  </si>
  <si>
    <t>Přijmy z pronájmu ost. nemovit. a jejich částí</t>
  </si>
  <si>
    <t>Bytové hospodářství</t>
  </si>
  <si>
    <t>3632</t>
  </si>
  <si>
    <t>Pohřebnictví</t>
  </si>
  <si>
    <t>3639</t>
  </si>
  <si>
    <t>2112</t>
  </si>
  <si>
    <t>Příjmy z prod. zboží (již nakoup. za úč. prodeje)</t>
  </si>
  <si>
    <t>2119</t>
  </si>
  <si>
    <t>Ostatní příjmy z vlastní činnosti</t>
  </si>
  <si>
    <t>Komunální služby a územní rozvoj j.n.</t>
  </si>
  <si>
    <t>3722</t>
  </si>
  <si>
    <t>Sběr a svoz komunálních odpadů</t>
  </si>
  <si>
    <t>3725</t>
  </si>
  <si>
    <t>Využívání a zneškodňování komun.odpadů</t>
  </si>
  <si>
    <t>6171</t>
  </si>
  <si>
    <t>Činnost místní správy</t>
  </si>
  <si>
    <t>6310</t>
  </si>
  <si>
    <t>2141</t>
  </si>
  <si>
    <t>Příjmy z úroků (část)</t>
  </si>
  <si>
    <t>2142</t>
  </si>
  <si>
    <t>Příjmy z podílů na zisku a dividend</t>
  </si>
  <si>
    <t>Obecné příjmy a výdaje z finančních operací</t>
  </si>
  <si>
    <t>6330</t>
  </si>
  <si>
    <t>4134</t>
  </si>
  <si>
    <t>Převody z rozpočtových účtů</t>
  </si>
  <si>
    <t>Převody vlastním fondům v rozpočtech územní úrovně</t>
  </si>
  <si>
    <t>ROZPOČTOVÉ PŘÍJMY CELKEM</t>
  </si>
  <si>
    <t>II. ROZPOČTOVÉ VÝDAJE</t>
  </si>
  <si>
    <t>5021</t>
  </si>
  <si>
    <t>Ostatní osobní výdaje</t>
  </si>
  <si>
    <t>5169</t>
  </si>
  <si>
    <t>Nákup ostatních služeb</t>
  </si>
  <si>
    <t>5229</t>
  </si>
  <si>
    <t>Ostatní neinv.transfery nezisk.a podob.organizacím</t>
  </si>
  <si>
    <t>2212</t>
  </si>
  <si>
    <t>5139</t>
  </si>
  <si>
    <t>Nákup materiálu j.n.</t>
  </si>
  <si>
    <t>5171</t>
  </si>
  <si>
    <t>Opravy a udržování</t>
  </si>
  <si>
    <t>6121</t>
  </si>
  <si>
    <t>Budovy, haly a stavby</t>
  </si>
  <si>
    <t>Silnice</t>
  </si>
  <si>
    <t>2219</t>
  </si>
  <si>
    <t>Ostatní záležitosti pozemních komunikací</t>
  </si>
  <si>
    <t>5193</t>
  </si>
  <si>
    <t>Výdaje na dopravní územní obslužnost</t>
  </si>
  <si>
    <t>5141</t>
  </si>
  <si>
    <t>Úroky vlastní</t>
  </si>
  <si>
    <t>3111</t>
  </si>
  <si>
    <t>5154</t>
  </si>
  <si>
    <t>Elektrická energie</t>
  </si>
  <si>
    <t>5331</t>
  </si>
  <si>
    <t>Neinvestiční příspěvky zřízeným příspěvkovým organ</t>
  </si>
  <si>
    <t>Mateřské školy</t>
  </si>
  <si>
    <t>3113</t>
  </si>
  <si>
    <t>5321</t>
  </si>
  <si>
    <t>Neinvestiční transfery obcím</t>
  </si>
  <si>
    <t>Základní školy</t>
  </si>
  <si>
    <t>3141</t>
  </si>
  <si>
    <t>Školní stravování</t>
  </si>
  <si>
    <t>3341</t>
  </si>
  <si>
    <t>5192</t>
  </si>
  <si>
    <t>Poskytnuté náhrady</t>
  </si>
  <si>
    <t>Rozhlas a televize</t>
  </si>
  <si>
    <t>3392</t>
  </si>
  <si>
    <t>5222</t>
  </si>
  <si>
    <t>Neinvestiční transfery spolkům</t>
  </si>
  <si>
    <t>Zájmová činnost v kultuře</t>
  </si>
  <si>
    <t>3399</t>
  </si>
  <si>
    <t>5194</t>
  </si>
  <si>
    <t>Věcné dary</t>
  </si>
  <si>
    <t>Ostatní záležitosti kultury,církví a sděl.prostř.</t>
  </si>
  <si>
    <t>3419</t>
  </si>
  <si>
    <t>Ostatní tělovýchovná činnost</t>
  </si>
  <si>
    <t>3631</t>
  </si>
  <si>
    <t>Veřejné osvětlení</t>
  </si>
  <si>
    <t>5167</t>
  </si>
  <si>
    <t>Služby školení a vzdělávání</t>
  </si>
  <si>
    <t>3635</t>
  </si>
  <si>
    <t>6119</t>
  </si>
  <si>
    <t>Ostatní nákupy dlouhodobého nehmotného majetku</t>
  </si>
  <si>
    <t>Územní plánování</t>
  </si>
  <si>
    <t>3636</t>
  </si>
  <si>
    <t>Územní rozvoj</t>
  </si>
  <si>
    <t>5149</t>
  </si>
  <si>
    <t>Ostatní úroky a ostatní finanční výdaje</t>
  </si>
  <si>
    <t>5163</t>
  </si>
  <si>
    <t>Služby peněžních ústavů</t>
  </si>
  <si>
    <t>5362</t>
  </si>
  <si>
    <t>Platby daní a poplatků státnímu rozpočtu</t>
  </si>
  <si>
    <t>3721</t>
  </si>
  <si>
    <t>Sběr a svoz nebezpečných odpadů</t>
  </si>
  <si>
    <t>3745</t>
  </si>
  <si>
    <t>5134</t>
  </si>
  <si>
    <t>Prádlo, oděv a obuv</t>
  </si>
  <si>
    <t>5156</t>
  </si>
  <si>
    <t>Pohonné hmoty a maziva</t>
  </si>
  <si>
    <t>Péče o vzhled obcí a veřejnou zeleň</t>
  </si>
  <si>
    <t>4345</t>
  </si>
  <si>
    <t>5221</t>
  </si>
  <si>
    <t>Neinvestiční transf.obecně prospěšným společnostem</t>
  </si>
  <si>
    <t>Centra sociálnně rehabilitačních služeb</t>
  </si>
  <si>
    <t>4356</t>
  </si>
  <si>
    <t>Denní stacionáře a centra denních služeb</t>
  </si>
  <si>
    <t>5212</t>
  </si>
  <si>
    <t>5901</t>
  </si>
  <si>
    <t>Nespecifikované rezervy</t>
  </si>
  <si>
    <t>Ochrana obyvatelstva</t>
  </si>
  <si>
    <t>5512</t>
  </si>
  <si>
    <t>5137</t>
  </si>
  <si>
    <t>Drobný hmotný dlouhodobý majetek</t>
  </si>
  <si>
    <t>5175</t>
  </si>
  <si>
    <t>Pohoštění</t>
  </si>
  <si>
    <t>Požární ochrana - dobrovolná část</t>
  </si>
  <si>
    <t>6112</t>
  </si>
  <si>
    <t>5023</t>
  </si>
  <si>
    <t>Odměny členů zastupitelstva obcí a krajů</t>
  </si>
  <si>
    <t>5032</t>
  </si>
  <si>
    <t>Povinné poj.na veřejné zdravotní pojištění</t>
  </si>
  <si>
    <t>Zastupitelstva obcí</t>
  </si>
  <si>
    <t>5161</t>
  </si>
  <si>
    <t>Poštovní služby</t>
  </si>
  <si>
    <t>6115</t>
  </si>
  <si>
    <t>Volby do zastupitelstev územních samosprávných cel</t>
  </si>
  <si>
    <t>6118</t>
  </si>
  <si>
    <t>Volba prezidenta republiky</t>
  </si>
  <si>
    <t>5011</t>
  </si>
  <si>
    <t>Platy zaměst. v pr.poměru vyjma zaměst. na služ.m.</t>
  </si>
  <si>
    <t>5031</t>
  </si>
  <si>
    <t>Povinné poj.na soc.zab.a přísp.na st.pol.zaměstnan</t>
  </si>
  <si>
    <t>5038</t>
  </si>
  <si>
    <t>Povinné pojistné na úrazové pojištění</t>
  </si>
  <si>
    <t>5136</t>
  </si>
  <si>
    <t>Knihy, učební pomůcky a tisk</t>
  </si>
  <si>
    <t>5151</t>
  </si>
  <si>
    <t>Studená voda</t>
  </si>
  <si>
    <t>5162</t>
  </si>
  <si>
    <t>Služby telekomunikací a radiokomunikací</t>
  </si>
  <si>
    <t>5166</t>
  </si>
  <si>
    <t>Konzultační, poradenské a právní služby</t>
  </si>
  <si>
    <t>5168</t>
  </si>
  <si>
    <t>Zpracování dat a služby souv. s inf. a kom.technol</t>
  </si>
  <si>
    <t>5172</t>
  </si>
  <si>
    <t>Programové vybavení</t>
  </si>
  <si>
    <t>5182</t>
  </si>
  <si>
    <t>Poskytované zálohy vlastní pokladně</t>
  </si>
  <si>
    <t>5499</t>
  </si>
  <si>
    <t>Ostatní neinvestiční transfery obyvatelstvu</t>
  </si>
  <si>
    <t>6122</t>
  </si>
  <si>
    <t>Stroje, přístroje a zařízení</t>
  </si>
  <si>
    <t>5345</t>
  </si>
  <si>
    <t>Převody vlastním rozpočtovým účtům</t>
  </si>
  <si>
    <t>6399</t>
  </si>
  <si>
    <t>5365</t>
  </si>
  <si>
    <t>Platby daní a poplatků krajům, obcím a st.fondům</t>
  </si>
  <si>
    <t>Ostatní finanční operace</t>
  </si>
  <si>
    <t>ROZPOČTOVÉ VÝDAJE CELKEM</t>
  </si>
  <si>
    <t>III. FINANCOVÁNÍ - třída 8</t>
  </si>
  <si>
    <t>Název</t>
  </si>
  <si>
    <t>Číslo položky/řádku</t>
  </si>
  <si>
    <t>Krátkodobé financování z tuzemska</t>
  </si>
  <si>
    <t>Změna stavu krátkod. prostř.na bank.účtech(+/-)</t>
  </si>
  <si>
    <t>8115</t>
  </si>
  <si>
    <t>Akt. krátkod. operace řízení likvidity-příjmy(+)</t>
  </si>
  <si>
    <t>8117</t>
  </si>
  <si>
    <t>Akt. krátkod. operace řízení likvidity-výdaje(-)</t>
  </si>
  <si>
    <t>8118</t>
  </si>
  <si>
    <t>Dlouhodobé financování z tuzemska</t>
  </si>
  <si>
    <t>Dlouhodobé vydané dluhopisy (+)</t>
  </si>
  <si>
    <t>8121</t>
  </si>
  <si>
    <t>Uhrazené splátky dlouh.vydaných dluhopisů (-)</t>
  </si>
  <si>
    <t>8122</t>
  </si>
  <si>
    <t>Dlouhodobé přijaté půjčené prostředky (+)</t>
  </si>
  <si>
    <t>8123</t>
  </si>
  <si>
    <t>Uhrazené splátky dlouhod. přijatých půjček (-)</t>
  </si>
  <si>
    <t>8124</t>
  </si>
  <si>
    <t>Změna stavu dlouhod. prostř.na bank.účtech(+/-)</t>
  </si>
  <si>
    <t>8125</t>
  </si>
  <si>
    <t>Opravné položky k peněžním operacím</t>
  </si>
  <si>
    <t>Operace z peněžních účtů organizace nemající</t>
  </si>
  <si>
    <t>charakter příjmů a výdajů vlád.sektoru (+/-)</t>
  </si>
  <si>
    <t>8901</t>
  </si>
  <si>
    <t>FINANCOVÁNÍ (součet za třídu 8)</t>
  </si>
  <si>
    <t>8000</t>
  </si>
  <si>
    <t>Číslo řádku</t>
  </si>
  <si>
    <t>TŘÍDA 1 - DAŇOVÉ PŘÍJMY</t>
  </si>
  <si>
    <t>4010</t>
  </si>
  <si>
    <t>TŘÍDA 2 - NEDAŇOVÉ PŘÍJMY</t>
  </si>
  <si>
    <t>4020</t>
  </si>
  <si>
    <t>TŘÍDA 3 - KAPITÁLOVÉ PŘÍJMY</t>
  </si>
  <si>
    <t>4030</t>
  </si>
  <si>
    <t>TŘÍDA 4 - PŘIJATÉ TRANSFERY</t>
  </si>
  <si>
    <t>4040</t>
  </si>
  <si>
    <t>PŘÍJMY CELKEM</t>
  </si>
  <si>
    <t>4050</t>
  </si>
  <si>
    <t>TŘÍDA 5 - BĚŽNÉ VÝDAJE</t>
  </si>
  <si>
    <t>4210</t>
  </si>
  <si>
    <t>TŘÍDA 6 - KAPITÁLOVÉ VÝDAJE</t>
  </si>
  <si>
    <t>4220</t>
  </si>
  <si>
    <t>VÝDAJE CELKEM</t>
  </si>
  <si>
    <t>4240</t>
  </si>
  <si>
    <t>IV. REKAPITULACE PŘÍJMŮ, VÝDAJŮ, FINANCOVÁNÍ</t>
  </si>
  <si>
    <t>Rozpočet 2019</t>
  </si>
  <si>
    <t>Návrh rozpočetu 2020</t>
  </si>
  <si>
    <t>Investiční přijaté transfery od krajů</t>
  </si>
  <si>
    <t>Příjmy z prodeje pozemků</t>
  </si>
  <si>
    <t>Nákup oststních služeb</t>
  </si>
  <si>
    <t>Nákup materiálu</t>
  </si>
  <si>
    <t xml:space="preserve">Volby do Evropského parlamentu </t>
  </si>
  <si>
    <t>Rezerva na krizová opatření</t>
  </si>
  <si>
    <t>Krizová opatření</t>
  </si>
  <si>
    <t>SCHVÁLENÝ ROZPOČET NA ROK 2020</t>
  </si>
  <si>
    <t>REKAPITULACE ROZPOČTU</t>
  </si>
  <si>
    <t>Obec Chrást</t>
  </si>
  <si>
    <t>289 14  POŘÍČANY</t>
  </si>
  <si>
    <t>IČO: 00239194</t>
  </si>
  <si>
    <t>ROZPOČTOVÉ PŘÍJMY</t>
  </si>
  <si>
    <t>Daňové příjmy a přijaté transféry</t>
  </si>
  <si>
    <t>REKAPITULACE PŘÍJMŮ</t>
  </si>
  <si>
    <t xml:space="preserve">Poznámka:  </t>
  </si>
  <si>
    <t xml:space="preserve">Schválený rozpočet je navržen jako vyrovnaný </t>
  </si>
  <si>
    <t xml:space="preserve">Zveřejněno na veřejně přístupné desce a obsah úřední desky obec zveřejnila i způsobem </t>
  </si>
  <si>
    <t>umožňující dálkový přístup   a  v listinné podobě k nahlédnutí na OÚ Chrást</t>
  </si>
  <si>
    <t xml:space="preserve"> Starosta obce:  </t>
  </si>
  <si>
    <t xml:space="preserve">     Zástupce starosty: </t>
  </si>
  <si>
    <t>ROZPOČTOVÉ VÝDAJE</t>
  </si>
  <si>
    <t>Volby do Parlamentu ČR</t>
  </si>
  <si>
    <t>REKAPITULACE VÝDAJŮ</t>
  </si>
  <si>
    <t xml:space="preserve">Vyvěšeno: 17.12.2019 </t>
  </si>
  <si>
    <t xml:space="preserve">Sejmuto: 31.12.2020 </t>
  </si>
  <si>
    <t xml:space="preserve">Projednáno ve finančním výboru: 15.11.2019 </t>
  </si>
  <si>
    <t xml:space="preserve">Projednáno v obecním zastupitelstvu: 16.12.2019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</si>
</sst>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i/>
      <sz val="7.05"/>
      <name val="Arial"/>
      <family val="2"/>
    </font>
    <font>
      <sz val="7.05"/>
      <name val="Arial"/>
      <family val="2"/>
    </font>
    <font>
      <b/>
      <sz val="8.9499999999999993"/>
      <name val="Arial"/>
      <family val="2"/>
    </font>
    <font>
      <b/>
      <sz val="10.65"/>
      <name val="Arial"/>
      <family val="2"/>
    </font>
    <font>
      <sz val="8.9499999999999993"/>
      <name val="Arial"/>
      <family val="2"/>
    </font>
    <font>
      <b/>
      <sz val="16.25"/>
      <name val="Arial"/>
      <family val="2"/>
    </font>
    <font>
      <sz val="8.9499999999999993"/>
      <name val="Times New Roman"/>
      <family val="1"/>
    </font>
    <font>
      <b/>
      <u/>
      <sz val="12.5"/>
      <color rgb="FF000080"/>
      <name val="Arial"/>
      <family val="2"/>
    </font>
    <font>
      <b/>
      <sz val="10.65"/>
      <color rgb="FF000080"/>
      <name val="Arial"/>
      <family val="2"/>
    </font>
    <font>
      <sz val="8.949999999999999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4"/>
      <color rgb="FF000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3" fillId="3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9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right"/>
    </xf>
    <xf numFmtId="0" fontId="5" fillId="0" borderId="0" xfId="0" applyFont="1" applyAlignment="1"/>
    <xf numFmtId="0" fontId="5" fillId="3" borderId="1" xfId="0" applyFont="1" applyFill="1" applyBorder="1" applyAlignment="1"/>
    <xf numFmtId="0" fontId="5" fillId="0" borderId="0" xfId="0" applyFont="1" applyFill="1" applyBorder="1" applyAlignment="1"/>
    <xf numFmtId="0" fontId="5" fillId="0" borderId="2" xfId="0" applyFont="1" applyBorder="1" applyAlignment="1"/>
    <xf numFmtId="0" fontId="3" fillId="2" borderId="3" xfId="0" applyFont="1" applyFill="1" applyBorder="1" applyAlignment="1"/>
    <xf numFmtId="0" fontId="3" fillId="0" borderId="0" xfId="0" applyFont="1" applyFill="1" applyBorder="1" applyAlignment="1"/>
    <xf numFmtId="0" fontId="5" fillId="0" borderId="1" xfId="0" applyFont="1" applyBorder="1" applyAlignment="1"/>
    <xf numFmtId="0" fontId="3" fillId="2" borderId="4" xfId="0" applyFont="1" applyFill="1" applyBorder="1" applyAlignment="1"/>
    <xf numFmtId="0" fontId="5" fillId="3" borderId="5" xfId="0" applyFont="1" applyFill="1" applyBorder="1" applyAlignment="1"/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horizontal="left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Border="1" applyAlignment="1"/>
    <xf numFmtId="0" fontId="5" fillId="3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0" borderId="0" xfId="0" applyFont="1"/>
    <xf numFmtId="0" fontId="0" fillId="0" borderId="0" xfId="0" applyFill="1" applyBorder="1"/>
    <xf numFmtId="0" fontId="3" fillId="3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right"/>
    </xf>
    <xf numFmtId="0" fontId="1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244</xdr:row>
      <xdr:rowOff>47625</xdr:rowOff>
    </xdr:from>
    <xdr:to>
      <xdr:col>19</xdr:col>
      <xdr:colOff>0</xdr:colOff>
      <xdr:row>254</xdr:row>
      <xdr:rowOff>76200</xdr:rowOff>
    </xdr:to>
    <xdr:sp macro="" textlink="">
      <xdr:nvSpPr>
        <xdr:cNvPr id="4" name="TextovéPole 3"/>
        <xdr:cNvSpPr txBox="1"/>
      </xdr:nvSpPr>
      <xdr:spPr>
        <a:xfrm>
          <a:off x="57150" y="45577125"/>
          <a:ext cx="6267450" cy="1933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Poznámka: </a:t>
          </a:r>
          <a:r>
            <a:rPr lang="cs-CZ" sz="1000"/>
            <a:t> </a:t>
          </a:r>
        </a:p>
        <a:p>
          <a:r>
            <a:rPr lang="cs-CZ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Rozpočet je schválen jako vyrovnaný</a:t>
          </a:r>
          <a:r>
            <a:rPr lang="cs-CZ" sz="1000"/>
            <a:t> </a:t>
          </a:r>
        </a:p>
        <a:p>
          <a:r>
            <a:rPr lang="cs-CZ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Vyvěšeno:</a:t>
          </a:r>
          <a:r>
            <a:rPr lang="cs-CZ" sz="1000"/>
            <a:t> 17</a:t>
          </a:r>
          <a:r>
            <a:rPr lang="cs-CZ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.12.2019</a:t>
          </a:r>
          <a:r>
            <a:rPr lang="cs-CZ" sz="1000"/>
            <a:t> </a:t>
          </a:r>
        </a:p>
        <a:p>
          <a:r>
            <a:rPr lang="cs-CZ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Sejmuto:</a:t>
          </a:r>
          <a:r>
            <a:rPr lang="cs-CZ" sz="1000"/>
            <a:t> 31</a:t>
          </a:r>
          <a:r>
            <a:rPr lang="cs-CZ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.12.2020</a:t>
          </a:r>
          <a:r>
            <a:rPr lang="cs-CZ" sz="1000"/>
            <a:t> </a:t>
          </a:r>
        </a:p>
        <a:p>
          <a:r>
            <a:rPr lang="cs-CZ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Projednáno ve finančním výboru:</a:t>
          </a:r>
          <a:r>
            <a:rPr lang="cs-CZ" sz="1000"/>
            <a:t> </a:t>
          </a:r>
          <a:r>
            <a:rPr lang="cs-CZ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15.11.2019</a:t>
          </a:r>
          <a:r>
            <a:rPr lang="cs-CZ" sz="1000"/>
            <a:t> </a:t>
          </a:r>
        </a:p>
        <a:p>
          <a:r>
            <a:rPr lang="cs-CZ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Projednáno v obecním zastupitelstvu:</a:t>
          </a:r>
          <a:r>
            <a:rPr lang="cs-CZ" sz="1000"/>
            <a:t> 16</a:t>
          </a:r>
          <a:r>
            <a:rPr lang="cs-CZ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.12.2019</a:t>
          </a:r>
          <a:r>
            <a:rPr lang="cs-CZ" sz="1000"/>
            <a:t> </a:t>
          </a:r>
        </a:p>
        <a:p>
          <a:r>
            <a:rPr lang="cs-CZ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Zveřejněno na veřejně přístupné desce a obsah úřední desky obec zveřejnila i způsobem umožňující dálkový přístup   a </a:t>
          </a:r>
          <a:r>
            <a:rPr lang="cs-CZ" sz="1000"/>
            <a:t> </a:t>
          </a:r>
          <a:r>
            <a:rPr lang="cs-CZ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v listinné podobě k nahlédnutí na OÚ Chrást</a:t>
          </a:r>
        </a:p>
        <a:p>
          <a:endParaRPr lang="cs-CZ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000"/>
            <a:t> </a:t>
          </a:r>
          <a:r>
            <a:rPr lang="cs-CZ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Starosta obce:</a:t>
          </a:r>
          <a:r>
            <a:rPr lang="cs-CZ" sz="1000"/>
            <a:t> </a:t>
          </a:r>
          <a:r>
            <a:rPr lang="cs-CZ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</a:t>
          </a:r>
          <a:r>
            <a:rPr lang="cs-CZ" sz="1000"/>
            <a:t>                                                               </a:t>
          </a:r>
          <a:r>
            <a:rPr lang="cs-CZ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Zástupce starosty:</a:t>
          </a:r>
          <a:r>
            <a:rPr lang="cs-CZ" sz="1000"/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/Desktop/Rozpo&#269;ty/rozpo&#269;et%202019/rozpo&#269;et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0">
        <row r="33">
          <cell r="T33">
            <v>10000</v>
          </cell>
        </row>
        <row r="35">
          <cell r="T35">
            <v>500</v>
          </cell>
        </row>
        <row r="38">
          <cell r="T38">
            <v>0</v>
          </cell>
        </row>
        <row r="41">
          <cell r="T41">
            <v>0</v>
          </cell>
        </row>
        <row r="44">
          <cell r="T44">
            <v>105000</v>
          </cell>
        </row>
        <row r="46">
          <cell r="T46">
            <v>10000</v>
          </cell>
        </row>
        <row r="50">
          <cell r="T50">
            <v>5000</v>
          </cell>
        </row>
        <row r="52">
          <cell r="T52">
            <v>5000</v>
          </cell>
        </row>
        <row r="57">
          <cell r="T57">
            <v>3000</v>
          </cell>
        </row>
        <row r="60">
          <cell r="T60">
            <v>7000</v>
          </cell>
        </row>
        <row r="62">
          <cell r="T62">
            <v>0</v>
          </cell>
        </row>
        <row r="69">
          <cell r="T69">
            <v>11000</v>
          </cell>
        </row>
        <row r="79">
          <cell r="T79">
            <v>110000</v>
          </cell>
        </row>
        <row r="89">
          <cell r="T89">
            <v>265000</v>
          </cell>
        </row>
        <row r="93">
          <cell r="T93">
            <v>10000</v>
          </cell>
        </row>
        <row r="96">
          <cell r="T96">
            <v>5000</v>
          </cell>
        </row>
        <row r="98">
          <cell r="T98">
            <v>3500</v>
          </cell>
        </row>
        <row r="103">
          <cell r="T103">
            <v>5000</v>
          </cell>
        </row>
        <row r="112">
          <cell r="T112">
            <v>80000</v>
          </cell>
        </row>
        <row r="120">
          <cell r="T120">
            <v>250000</v>
          </cell>
        </row>
        <row r="123">
          <cell r="T123">
            <v>375000</v>
          </cell>
        </row>
        <row r="129">
          <cell r="T129">
            <v>30000</v>
          </cell>
        </row>
        <row r="131">
          <cell r="T131">
            <v>18000</v>
          </cell>
        </row>
        <row r="147">
          <cell r="T147">
            <v>81000</v>
          </cell>
        </row>
        <row r="149">
          <cell r="T149">
            <v>1000</v>
          </cell>
        </row>
        <row r="151">
          <cell r="T151">
            <v>5000</v>
          </cell>
        </row>
        <row r="164">
          <cell r="T164">
            <v>326000</v>
          </cell>
        </row>
        <row r="168">
          <cell r="T168">
            <v>0</v>
          </cell>
        </row>
        <row r="177">
          <cell r="T177">
            <v>0</v>
          </cell>
        </row>
        <row r="204">
          <cell r="T204">
            <v>10000</v>
          </cell>
        </row>
        <row r="206">
          <cell r="T206">
            <v>0</v>
          </cell>
        </row>
        <row r="216">
          <cell r="T21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5"/>
  <sheetViews>
    <sheetView tabSelected="1" topLeftCell="A232" workbookViewId="0">
      <selection activeCell="T249" sqref="T249"/>
    </sheetView>
  </sheetViews>
  <sheetFormatPr defaultRowHeight="15"/>
  <cols>
    <col min="1" max="3" width="2.5703125" customWidth="1"/>
    <col min="4" max="4" width="1.28515625" customWidth="1"/>
    <col min="5" max="6" width="2.5703125" customWidth="1"/>
    <col min="7" max="7" width="1.7109375" customWidth="1"/>
    <col min="8" max="8" width="8.28515625" customWidth="1"/>
    <col min="9" max="9" width="2.5703125" customWidth="1"/>
    <col min="10" max="10" width="6.85546875" customWidth="1"/>
    <col min="11" max="11" width="4" customWidth="1"/>
    <col min="12" max="13" width="2.5703125" customWidth="1"/>
    <col min="14" max="14" width="6.85546875" customWidth="1"/>
    <col min="15" max="18" width="2.5703125" customWidth="1"/>
    <col min="19" max="19" width="4" customWidth="1"/>
    <col min="20" max="20" width="18.7109375" customWidth="1"/>
    <col min="24" max="24" width="14" customWidth="1"/>
    <col min="25" max="25" width="13.42578125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>
      <c r="A2" s="48" t="s">
        <v>277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 t="s">
        <v>0</v>
      </c>
      <c r="T3" s="5"/>
    </row>
    <row r="4" spans="1:2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 t="s">
        <v>1</v>
      </c>
      <c r="T4" s="2"/>
    </row>
    <row r="5" spans="1:20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" t="s">
        <v>2</v>
      </c>
      <c r="T5" s="2"/>
    </row>
    <row r="6" spans="1:20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6.5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>
      <c r="A8" s="8" t="s">
        <v>4</v>
      </c>
      <c r="B8" s="8"/>
      <c r="C8" s="8"/>
      <c r="D8" s="8"/>
      <c r="E8" s="8" t="s">
        <v>5</v>
      </c>
      <c r="F8" s="8"/>
      <c r="G8" s="8"/>
      <c r="H8" s="8" t="s">
        <v>6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 t="s">
        <v>269</v>
      </c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>
      <c r="A10" s="3" t="s">
        <v>7</v>
      </c>
      <c r="B10" s="3"/>
      <c r="C10" s="3"/>
      <c r="D10" s="3"/>
      <c r="E10" s="2" t="s">
        <v>8</v>
      </c>
      <c r="F10" s="2"/>
      <c r="G10" s="2"/>
      <c r="H10" s="3" t="s">
        <v>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9">
        <v>1500000</v>
      </c>
    </row>
    <row r="11" spans="1:20">
      <c r="A11" s="3" t="s">
        <v>7</v>
      </c>
      <c r="B11" s="3"/>
      <c r="C11" s="3"/>
      <c r="D11" s="3"/>
      <c r="E11" s="2" t="s">
        <v>10</v>
      </c>
      <c r="F11" s="2"/>
      <c r="G11" s="2"/>
      <c r="H11" s="3" t="s">
        <v>11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9">
        <v>60000</v>
      </c>
    </row>
    <row r="12" spans="1:20">
      <c r="A12" s="3" t="s">
        <v>7</v>
      </c>
      <c r="B12" s="3"/>
      <c r="C12" s="3"/>
      <c r="D12" s="3"/>
      <c r="E12" s="2" t="s">
        <v>12</v>
      </c>
      <c r="F12" s="2"/>
      <c r="G12" s="2"/>
      <c r="H12" s="3" t="s">
        <v>13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9">
        <v>130000</v>
      </c>
    </row>
    <row r="13" spans="1:20">
      <c r="A13" s="3" t="s">
        <v>7</v>
      </c>
      <c r="B13" s="3"/>
      <c r="C13" s="3"/>
      <c r="D13" s="3"/>
      <c r="E13" s="2" t="s">
        <v>14</v>
      </c>
      <c r="F13" s="2"/>
      <c r="G13" s="2"/>
      <c r="H13" s="3" t="s">
        <v>15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9">
        <v>1300000</v>
      </c>
    </row>
    <row r="14" spans="1:20">
      <c r="A14" s="3" t="s">
        <v>7</v>
      </c>
      <c r="B14" s="3"/>
      <c r="C14" s="3"/>
      <c r="D14" s="3"/>
      <c r="E14" s="2" t="s">
        <v>16</v>
      </c>
      <c r="F14" s="2"/>
      <c r="G14" s="2"/>
      <c r="H14" s="3" t="s">
        <v>17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9">
        <v>56240</v>
      </c>
    </row>
    <row r="15" spans="1:20">
      <c r="A15" s="3" t="s">
        <v>7</v>
      </c>
      <c r="B15" s="3"/>
      <c r="C15" s="3"/>
      <c r="D15" s="3"/>
      <c r="E15" s="2" t="s">
        <v>18</v>
      </c>
      <c r="F15" s="2"/>
      <c r="G15" s="2"/>
      <c r="H15" s="3" t="s">
        <v>19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9">
        <v>3000000</v>
      </c>
    </row>
    <row r="16" spans="1:20">
      <c r="A16" s="3" t="s">
        <v>7</v>
      </c>
      <c r="B16" s="3"/>
      <c r="C16" s="3"/>
      <c r="D16" s="3"/>
      <c r="E16" s="2" t="s">
        <v>20</v>
      </c>
      <c r="F16" s="2"/>
      <c r="G16" s="2"/>
      <c r="H16" s="3" t="s">
        <v>21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9">
        <v>3000</v>
      </c>
    </row>
    <row r="17" spans="1:29">
      <c r="A17" s="3" t="s">
        <v>7</v>
      </c>
      <c r="B17" s="3"/>
      <c r="C17" s="3"/>
      <c r="D17" s="3"/>
      <c r="E17" s="2" t="s">
        <v>22</v>
      </c>
      <c r="F17" s="2"/>
      <c r="G17" s="2"/>
      <c r="H17" s="3" t="s">
        <v>23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9">
        <v>410000</v>
      </c>
    </row>
    <row r="18" spans="1:29">
      <c r="A18" s="3" t="s">
        <v>7</v>
      </c>
      <c r="B18" s="3"/>
      <c r="C18" s="3"/>
      <c r="D18" s="3"/>
      <c r="E18" s="2" t="s">
        <v>24</v>
      </c>
      <c r="F18" s="2"/>
      <c r="G18" s="2"/>
      <c r="H18" s="3" t="s">
        <v>25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9">
        <v>15000</v>
      </c>
    </row>
    <row r="19" spans="1:29">
      <c r="A19" s="3" t="s">
        <v>7</v>
      </c>
      <c r="B19" s="3"/>
      <c r="C19" s="3"/>
      <c r="D19" s="3"/>
      <c r="E19" s="2" t="s">
        <v>26</v>
      </c>
      <c r="F19" s="2"/>
      <c r="G19" s="2"/>
      <c r="H19" s="3" t="s">
        <v>27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9">
        <v>100</v>
      </c>
    </row>
    <row r="20" spans="1:29">
      <c r="A20" s="3" t="s">
        <v>7</v>
      </c>
      <c r="B20" s="3"/>
      <c r="C20" s="3"/>
      <c r="D20" s="3"/>
      <c r="E20" s="2" t="s">
        <v>28</v>
      </c>
      <c r="F20" s="2"/>
      <c r="G20" s="2"/>
      <c r="H20" s="3" t="s">
        <v>29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9">
        <v>300</v>
      </c>
    </row>
    <row r="21" spans="1:29">
      <c r="A21" s="3" t="s">
        <v>7</v>
      </c>
      <c r="B21" s="3"/>
      <c r="C21" s="3"/>
      <c r="D21" s="3"/>
      <c r="E21" s="2" t="s">
        <v>30</v>
      </c>
      <c r="F21" s="2"/>
      <c r="G21" s="2"/>
      <c r="H21" s="3" t="s">
        <v>31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9">
        <v>5000</v>
      </c>
      <c r="Y21" s="50"/>
      <c r="Z21" s="50"/>
      <c r="AA21" s="50"/>
      <c r="AB21" s="50"/>
      <c r="AC21" s="50"/>
    </row>
    <row r="22" spans="1:29">
      <c r="A22" s="3" t="s">
        <v>7</v>
      </c>
      <c r="B22" s="3"/>
      <c r="C22" s="3"/>
      <c r="D22" s="3"/>
      <c r="E22" s="2" t="s">
        <v>32</v>
      </c>
      <c r="F22" s="2"/>
      <c r="G22" s="2"/>
      <c r="H22" s="3" t="s">
        <v>33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9">
        <v>30000</v>
      </c>
      <c r="W22" s="21"/>
      <c r="X22" s="21"/>
      <c r="Y22" s="21"/>
      <c r="Z22" s="21"/>
      <c r="AA22" s="21"/>
      <c r="AB22" s="21"/>
    </row>
    <row r="23" spans="1:29">
      <c r="A23" s="3" t="s">
        <v>7</v>
      </c>
      <c r="B23" s="3"/>
      <c r="C23" s="3"/>
      <c r="D23" s="3"/>
      <c r="E23" s="2" t="s">
        <v>34</v>
      </c>
      <c r="F23" s="2"/>
      <c r="G23" s="2"/>
      <c r="H23" s="3" t="s">
        <v>35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9">
        <v>400000</v>
      </c>
    </row>
    <row r="24" spans="1:29">
      <c r="A24" s="3" t="s">
        <v>7</v>
      </c>
      <c r="B24" s="3"/>
      <c r="C24" s="3"/>
      <c r="D24" s="3"/>
      <c r="E24" s="2" t="s">
        <v>36</v>
      </c>
      <c r="F24" s="2"/>
      <c r="G24" s="2"/>
      <c r="H24" s="3" t="s">
        <v>37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9">
        <v>30000</v>
      </c>
    </row>
    <row r="25" spans="1:29">
      <c r="A25" s="3" t="s">
        <v>7</v>
      </c>
      <c r="B25" s="3"/>
      <c r="C25" s="3"/>
      <c r="D25" s="3"/>
      <c r="E25" s="2" t="s">
        <v>38</v>
      </c>
      <c r="F25" s="2"/>
      <c r="G25" s="2"/>
      <c r="H25" s="3" t="s">
        <v>39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9">
        <v>104000</v>
      </c>
    </row>
    <row r="26" spans="1:29">
      <c r="A26" s="3" t="s">
        <v>7</v>
      </c>
      <c r="B26" s="3"/>
      <c r="C26" s="3"/>
      <c r="D26" s="3"/>
      <c r="E26" s="2" t="s">
        <v>40</v>
      </c>
      <c r="F26" s="2"/>
      <c r="G26" s="2"/>
      <c r="H26" s="3" t="s">
        <v>41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9">
        <v>0</v>
      </c>
    </row>
    <row r="27" spans="1:29">
      <c r="A27" s="3" t="s">
        <v>7</v>
      </c>
      <c r="B27" s="3"/>
      <c r="C27" s="3"/>
      <c r="D27" s="3"/>
      <c r="E27" s="2" t="s">
        <v>42</v>
      </c>
      <c r="F27" s="2"/>
      <c r="G27" s="2"/>
      <c r="H27" s="3" t="s">
        <v>43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9">
        <v>0</v>
      </c>
      <c r="X27" s="50"/>
      <c r="Y27" s="50"/>
      <c r="Z27" s="50"/>
    </row>
    <row r="28" spans="1:29">
      <c r="A28" s="3" t="s">
        <v>7</v>
      </c>
      <c r="B28" s="3"/>
      <c r="C28" s="3"/>
      <c r="D28" s="3"/>
      <c r="E28" s="45">
        <v>4222</v>
      </c>
      <c r="F28" s="45"/>
      <c r="G28" s="2"/>
      <c r="H28" s="3" t="s">
        <v>270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9">
        <v>0</v>
      </c>
    </row>
    <row r="29" spans="1:29">
      <c r="A29" s="11" t="s">
        <v>7</v>
      </c>
      <c r="B29" s="11"/>
      <c r="C29" s="11"/>
      <c r="D29" s="11"/>
      <c r="E29" s="11" t="s">
        <v>44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20">
        <f>T10+T11+T12+T13+T14+T15+T16+T17+T18+T19+T20+T21+T22+T23+T24+T25+T26+T27+T28</f>
        <v>7043640</v>
      </c>
    </row>
    <row r="30" spans="1:29">
      <c r="A30" s="3" t="s">
        <v>45</v>
      </c>
      <c r="B30" s="3"/>
      <c r="C30" s="3"/>
      <c r="D30" s="3"/>
      <c r="E30" s="2" t="s">
        <v>46</v>
      </c>
      <c r="F30" s="2"/>
      <c r="G30" s="2"/>
      <c r="H30" s="3" t="s">
        <v>47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9">
        <v>5177</v>
      </c>
    </row>
    <row r="31" spans="1:29">
      <c r="A31" s="11" t="s">
        <v>45</v>
      </c>
      <c r="B31" s="11"/>
      <c r="C31" s="11"/>
      <c r="D31" s="11"/>
      <c r="E31" s="11" t="s">
        <v>48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20">
        <f>T30</f>
        <v>5177</v>
      </c>
    </row>
    <row r="32" spans="1:29">
      <c r="A32" s="3" t="s">
        <v>49</v>
      </c>
      <c r="B32" s="3"/>
      <c r="C32" s="3"/>
      <c r="D32" s="3"/>
      <c r="E32" s="2" t="s">
        <v>50</v>
      </c>
      <c r="F32" s="2"/>
      <c r="G32" s="2"/>
      <c r="H32" s="3" t="s">
        <v>51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22">
        <v>10000</v>
      </c>
    </row>
    <row r="33" spans="1:20">
      <c r="A33" s="11" t="s">
        <v>49</v>
      </c>
      <c r="B33" s="11"/>
      <c r="C33" s="11"/>
      <c r="D33" s="11"/>
      <c r="E33" s="11" t="s">
        <v>52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20">
        <v>10000</v>
      </c>
    </row>
    <row r="34" spans="1:20">
      <c r="A34" s="3" t="s">
        <v>53</v>
      </c>
      <c r="B34" s="3"/>
      <c r="C34" s="3"/>
      <c r="D34" s="3"/>
      <c r="E34" s="2" t="s">
        <v>54</v>
      </c>
      <c r="F34" s="2"/>
      <c r="G34" s="2"/>
      <c r="H34" s="3" t="s">
        <v>55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2">
        <v>500</v>
      </c>
    </row>
    <row r="35" spans="1:20">
      <c r="A35" s="11" t="s">
        <v>53</v>
      </c>
      <c r="B35" s="11"/>
      <c r="C35" s="11"/>
      <c r="D35" s="11"/>
      <c r="E35" s="11" t="s">
        <v>56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20">
        <f>T34</f>
        <v>500</v>
      </c>
    </row>
    <row r="36" spans="1:20">
      <c r="A36" s="3" t="s">
        <v>57</v>
      </c>
      <c r="B36" s="3"/>
      <c r="C36" s="3"/>
      <c r="D36" s="3"/>
      <c r="E36" s="2" t="s">
        <v>58</v>
      </c>
      <c r="F36" s="2"/>
      <c r="G36" s="2"/>
      <c r="H36" s="3" t="s">
        <v>59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2">
        <v>0</v>
      </c>
    </row>
    <row r="37" spans="1:20">
      <c r="A37" s="3" t="s">
        <v>57</v>
      </c>
      <c r="B37" s="3"/>
      <c r="C37" s="3"/>
      <c r="D37" s="3"/>
      <c r="E37" s="2" t="s">
        <v>60</v>
      </c>
      <c r="F37" s="2"/>
      <c r="G37" s="2"/>
      <c r="H37" s="3" t="s">
        <v>61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9">
        <v>0</v>
      </c>
    </row>
    <row r="38" spans="1:20">
      <c r="A38" s="11" t="s">
        <v>57</v>
      </c>
      <c r="B38" s="11"/>
      <c r="C38" s="11"/>
      <c r="D38" s="11"/>
      <c r="E38" s="11" t="s">
        <v>62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20">
        <f>T36+T37</f>
        <v>0</v>
      </c>
    </row>
    <row r="39" spans="1:20">
      <c r="A39" s="3" t="s">
        <v>58</v>
      </c>
      <c r="B39" s="3"/>
      <c r="C39" s="3"/>
      <c r="D39" s="3"/>
      <c r="E39" s="2" t="s">
        <v>58</v>
      </c>
      <c r="F39" s="2"/>
      <c r="G39" s="2"/>
      <c r="H39" s="3" t="s">
        <v>59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2">
        <v>0</v>
      </c>
    </row>
    <row r="40" spans="1:20">
      <c r="A40" s="3" t="s">
        <v>58</v>
      </c>
      <c r="B40" s="3"/>
      <c r="C40" s="3"/>
      <c r="D40" s="3"/>
      <c r="E40" s="2" t="s">
        <v>60</v>
      </c>
      <c r="F40" s="2"/>
      <c r="G40" s="2"/>
      <c r="H40" s="3" t="s">
        <v>61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9">
        <v>0</v>
      </c>
    </row>
    <row r="41" spans="1:20">
      <c r="A41" s="11" t="s">
        <v>58</v>
      </c>
      <c r="B41" s="11"/>
      <c r="C41" s="11"/>
      <c r="D41" s="11"/>
      <c r="E41" s="11" t="s">
        <v>63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20">
        <f>T39+T40</f>
        <v>0</v>
      </c>
    </row>
    <row r="42" spans="1:20">
      <c r="A42" s="3" t="s">
        <v>64</v>
      </c>
      <c r="B42" s="3"/>
      <c r="C42" s="3"/>
      <c r="D42" s="3"/>
      <c r="E42" s="2" t="s">
        <v>50</v>
      </c>
      <c r="F42" s="2"/>
      <c r="G42" s="2"/>
      <c r="H42" s="3" t="s">
        <v>51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2">
        <v>5000</v>
      </c>
    </row>
    <row r="43" spans="1:20">
      <c r="A43" s="3" t="s">
        <v>64</v>
      </c>
      <c r="B43" s="3"/>
      <c r="C43" s="3"/>
      <c r="D43" s="3"/>
      <c r="E43" s="2" t="s">
        <v>65</v>
      </c>
      <c r="F43" s="2"/>
      <c r="G43" s="2"/>
      <c r="H43" s="3" t="s">
        <v>66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9">
        <v>100000</v>
      </c>
    </row>
    <row r="44" spans="1:20">
      <c r="A44" s="11" t="s">
        <v>64</v>
      </c>
      <c r="B44" s="11"/>
      <c r="C44" s="11"/>
      <c r="D44" s="11"/>
      <c r="E44" s="11" t="s">
        <v>67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20">
        <f>T42+T43</f>
        <v>105000</v>
      </c>
    </row>
    <row r="45" spans="1:20">
      <c r="A45" s="3" t="s">
        <v>68</v>
      </c>
      <c r="B45" s="3"/>
      <c r="C45" s="3"/>
      <c r="D45" s="3"/>
      <c r="E45" s="2" t="s">
        <v>50</v>
      </c>
      <c r="F45" s="2"/>
      <c r="G45" s="2"/>
      <c r="H45" s="3" t="s">
        <v>51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2">
        <v>10000</v>
      </c>
    </row>
    <row r="46" spans="1:20">
      <c r="A46" s="11" t="s">
        <v>68</v>
      </c>
      <c r="B46" s="11"/>
      <c r="C46" s="11"/>
      <c r="D46" s="11"/>
      <c r="E46" s="11" t="s">
        <v>69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20">
        <f>T45</f>
        <v>10000</v>
      </c>
    </row>
    <row r="47" spans="1:20">
      <c r="A47" s="3" t="s">
        <v>70</v>
      </c>
      <c r="B47" s="3"/>
      <c r="C47" s="3"/>
      <c r="D47" s="3"/>
      <c r="E47" s="2" t="s">
        <v>50</v>
      </c>
      <c r="F47" s="2"/>
      <c r="G47" s="2"/>
      <c r="H47" s="3" t="s">
        <v>51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2">
        <v>3000</v>
      </c>
    </row>
    <row r="48" spans="1:20">
      <c r="A48" s="3" t="s">
        <v>70</v>
      </c>
      <c r="B48" s="3"/>
      <c r="C48" s="3"/>
      <c r="D48" s="3"/>
      <c r="E48" s="2" t="s">
        <v>71</v>
      </c>
      <c r="F48" s="2"/>
      <c r="G48" s="2"/>
      <c r="H48" s="3" t="s">
        <v>72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9">
        <v>1000</v>
      </c>
    </row>
    <row r="49" spans="1:20">
      <c r="A49" s="3" t="s">
        <v>70</v>
      </c>
      <c r="B49" s="3"/>
      <c r="C49" s="3"/>
      <c r="D49" s="3"/>
      <c r="E49" s="2" t="s">
        <v>73</v>
      </c>
      <c r="F49" s="2"/>
      <c r="G49" s="2"/>
      <c r="H49" s="3" t="s">
        <v>74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9">
        <v>1000</v>
      </c>
    </row>
    <row r="50" spans="1:20">
      <c r="A50" s="44">
        <v>3639</v>
      </c>
      <c r="B50" s="44"/>
      <c r="C50" s="3"/>
      <c r="D50" s="3"/>
      <c r="E50" s="45">
        <v>2321</v>
      </c>
      <c r="F50" s="45"/>
      <c r="G50" s="2"/>
      <c r="H50" s="3" t="s">
        <v>59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19">
        <v>0</v>
      </c>
    </row>
    <row r="51" spans="1:20">
      <c r="A51" s="44">
        <v>3639</v>
      </c>
      <c r="B51" s="44"/>
      <c r="C51" s="3"/>
      <c r="D51" s="3"/>
      <c r="E51" s="45">
        <v>3111</v>
      </c>
      <c r="F51" s="45"/>
      <c r="G51" s="2"/>
      <c r="H51" s="3" t="s">
        <v>271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9">
        <v>0</v>
      </c>
    </row>
    <row r="52" spans="1:20">
      <c r="A52" s="11" t="s">
        <v>70</v>
      </c>
      <c r="B52" s="11"/>
      <c r="C52" s="11"/>
      <c r="D52" s="11"/>
      <c r="E52" s="11" t="s">
        <v>75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20">
        <f>T47+T48+T49+T50+T51</f>
        <v>5000</v>
      </c>
    </row>
    <row r="53" spans="1:20">
      <c r="A53" s="3" t="s">
        <v>76</v>
      </c>
      <c r="B53" s="3"/>
      <c r="C53" s="3"/>
      <c r="D53" s="3"/>
      <c r="E53" s="2" t="s">
        <v>50</v>
      </c>
      <c r="F53" s="2"/>
      <c r="G53" s="2"/>
      <c r="H53" s="3" t="s">
        <v>51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2">
        <v>5000</v>
      </c>
    </row>
    <row r="54" spans="1:20">
      <c r="A54" s="11" t="s">
        <v>76</v>
      </c>
      <c r="B54" s="11"/>
      <c r="C54" s="11"/>
      <c r="D54" s="11"/>
      <c r="E54" s="11" t="s">
        <v>77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20">
        <f>T53</f>
        <v>5000</v>
      </c>
    </row>
    <row r="55" spans="1:20">
      <c r="A55" s="3" t="s">
        <v>78</v>
      </c>
      <c r="B55" s="3"/>
      <c r="C55" s="3"/>
      <c r="D55" s="3"/>
      <c r="E55" s="2" t="s">
        <v>54</v>
      </c>
      <c r="F55" s="2"/>
      <c r="G55" s="2"/>
      <c r="H55" s="3" t="s">
        <v>55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22">
        <v>60000</v>
      </c>
    </row>
    <row r="56" spans="1:20">
      <c r="A56" s="11" t="s">
        <v>78</v>
      </c>
      <c r="B56" s="11"/>
      <c r="C56" s="11"/>
      <c r="D56" s="11"/>
      <c r="E56" s="11" t="s">
        <v>79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20">
        <f>T55</f>
        <v>60000</v>
      </c>
    </row>
    <row r="57" spans="1:20">
      <c r="A57" s="3" t="s">
        <v>80</v>
      </c>
      <c r="B57" s="3"/>
      <c r="C57" s="3"/>
      <c r="D57" s="3"/>
      <c r="E57" s="2" t="s">
        <v>50</v>
      </c>
      <c r="F57" s="2"/>
      <c r="G57" s="2"/>
      <c r="H57" s="3" t="s">
        <v>51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22">
        <v>2000</v>
      </c>
    </row>
    <row r="58" spans="1:20">
      <c r="A58" s="3" t="s">
        <v>80</v>
      </c>
      <c r="B58" s="3"/>
      <c r="C58" s="3"/>
      <c r="D58" s="3"/>
      <c r="E58" s="2" t="s">
        <v>65</v>
      </c>
      <c r="F58" s="2"/>
      <c r="G58" s="2"/>
      <c r="H58" s="3" t="s">
        <v>66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19">
        <v>1000</v>
      </c>
    </row>
    <row r="59" spans="1:20">
      <c r="A59" s="11" t="s">
        <v>80</v>
      </c>
      <c r="B59" s="11"/>
      <c r="C59" s="11"/>
      <c r="D59" s="11"/>
      <c r="E59" s="11" t="s">
        <v>81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20">
        <f>T57+T58</f>
        <v>3000</v>
      </c>
    </row>
    <row r="60" spans="1:20">
      <c r="A60" s="3" t="s">
        <v>82</v>
      </c>
      <c r="B60" s="3"/>
      <c r="C60" s="3"/>
      <c r="D60" s="3"/>
      <c r="E60" s="2" t="s">
        <v>83</v>
      </c>
      <c r="F60" s="2"/>
      <c r="G60" s="2"/>
      <c r="H60" s="3" t="s">
        <v>84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22">
        <v>2000</v>
      </c>
    </row>
    <row r="61" spans="1:20">
      <c r="A61" s="3" t="s">
        <v>82</v>
      </c>
      <c r="B61" s="3"/>
      <c r="C61" s="3"/>
      <c r="D61" s="3"/>
      <c r="E61" s="2" t="s">
        <v>85</v>
      </c>
      <c r="F61" s="2"/>
      <c r="G61" s="2"/>
      <c r="H61" s="3" t="s">
        <v>86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19">
        <v>5000</v>
      </c>
    </row>
    <row r="62" spans="1:20">
      <c r="A62" s="11" t="s">
        <v>82</v>
      </c>
      <c r="B62" s="11"/>
      <c r="C62" s="11"/>
      <c r="D62" s="11"/>
      <c r="E62" s="11" t="s">
        <v>87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20">
        <f>T60+T61</f>
        <v>7000</v>
      </c>
    </row>
    <row r="63" spans="1:20">
      <c r="A63" s="3" t="s">
        <v>88</v>
      </c>
      <c r="B63" s="3"/>
      <c r="C63" s="3"/>
      <c r="D63" s="3"/>
      <c r="E63" s="2" t="s">
        <v>89</v>
      </c>
      <c r="F63" s="2"/>
      <c r="G63" s="2"/>
      <c r="H63" s="3" t="s">
        <v>90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22">
        <v>0</v>
      </c>
    </row>
    <row r="64" spans="1:20">
      <c r="A64" s="11" t="s">
        <v>88</v>
      </c>
      <c r="B64" s="11"/>
      <c r="C64" s="11"/>
      <c r="D64" s="11"/>
      <c r="E64" s="11" t="s">
        <v>91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20">
        <f>T63</f>
        <v>0</v>
      </c>
    </row>
    <row r="65" spans="1:38" ht="15.75" thickBot="1">
      <c r="A65" s="12" t="s">
        <v>92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23">
        <f>T29+T31+T33+T35+T38+T41+T44+T46+T52+T54+T56+T59+T62+T64</f>
        <v>7254317</v>
      </c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</row>
    <row r="66" spans="1:38" ht="16.5">
      <c r="A66" s="7" t="s">
        <v>93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38">
      <c r="A67" s="8" t="s">
        <v>4</v>
      </c>
      <c r="B67" s="8"/>
      <c r="C67" s="8"/>
      <c r="D67" s="8"/>
      <c r="E67" s="8" t="s">
        <v>5</v>
      </c>
      <c r="F67" s="8"/>
      <c r="G67" s="8"/>
      <c r="H67" s="8" t="s">
        <v>6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9" t="s">
        <v>268</v>
      </c>
    </row>
    <row r="68" spans="1:38">
      <c r="A68" s="3" t="s">
        <v>49</v>
      </c>
      <c r="B68" s="3"/>
      <c r="C68" s="3"/>
      <c r="D68" s="3"/>
      <c r="E68" s="2" t="s">
        <v>94</v>
      </c>
      <c r="F68" s="2"/>
      <c r="G68" s="2"/>
      <c r="H68" s="3" t="s">
        <v>95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19">
        <v>4000</v>
      </c>
    </row>
    <row r="69" spans="1:38">
      <c r="A69" s="3" t="s">
        <v>49</v>
      </c>
      <c r="B69" s="3"/>
      <c r="C69" s="3"/>
      <c r="D69" s="3"/>
      <c r="E69" s="2" t="s">
        <v>96</v>
      </c>
      <c r="F69" s="2"/>
      <c r="G69" s="2"/>
      <c r="H69" s="3" t="s">
        <v>97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19">
        <v>2000</v>
      </c>
    </row>
    <row r="70" spans="1:38">
      <c r="A70" s="3" t="s">
        <v>49</v>
      </c>
      <c r="B70" s="3"/>
      <c r="C70" s="3"/>
      <c r="D70" s="3"/>
      <c r="E70" s="2" t="s">
        <v>98</v>
      </c>
      <c r="F70" s="2"/>
      <c r="G70" s="2"/>
      <c r="H70" s="3" t="s">
        <v>99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19">
        <v>5000</v>
      </c>
    </row>
    <row r="71" spans="1:38">
      <c r="A71" s="11" t="s">
        <v>49</v>
      </c>
      <c r="B71" s="11"/>
      <c r="C71" s="11"/>
      <c r="D71" s="11"/>
      <c r="E71" s="11" t="s">
        <v>52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20">
        <f>T68+T69+T70</f>
        <v>11000</v>
      </c>
    </row>
    <row r="72" spans="1:38">
      <c r="A72" s="3" t="s">
        <v>100</v>
      </c>
      <c r="B72" s="3"/>
      <c r="C72" s="3"/>
      <c r="D72" s="3"/>
      <c r="E72" s="2" t="s">
        <v>94</v>
      </c>
      <c r="F72" s="2"/>
      <c r="G72" s="2"/>
      <c r="H72" s="3" t="s">
        <v>95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22">
        <v>10000</v>
      </c>
    </row>
    <row r="73" spans="1:38">
      <c r="A73" s="3" t="s">
        <v>100</v>
      </c>
      <c r="B73" s="3"/>
      <c r="C73" s="3"/>
      <c r="D73" s="3"/>
      <c r="E73" s="2" t="s">
        <v>101</v>
      </c>
      <c r="F73" s="2"/>
      <c r="G73" s="2"/>
      <c r="H73" s="3" t="s">
        <v>102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19">
        <v>250000</v>
      </c>
    </row>
    <row r="74" spans="1:38">
      <c r="A74" s="3" t="s">
        <v>100</v>
      </c>
      <c r="B74" s="3"/>
      <c r="C74" s="3"/>
      <c r="D74" s="3"/>
      <c r="E74" s="2" t="s">
        <v>96</v>
      </c>
      <c r="F74" s="2"/>
      <c r="G74" s="2"/>
      <c r="H74" s="3" t="s">
        <v>97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19">
        <v>100000</v>
      </c>
    </row>
    <row r="75" spans="1:38">
      <c r="A75" s="3" t="s">
        <v>100</v>
      </c>
      <c r="B75" s="3"/>
      <c r="C75" s="3"/>
      <c r="D75" s="3"/>
      <c r="E75" s="2" t="s">
        <v>103</v>
      </c>
      <c r="F75" s="2"/>
      <c r="G75" s="2"/>
      <c r="H75" s="3" t="s">
        <v>104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19">
        <v>221817</v>
      </c>
    </row>
    <row r="76" spans="1:38">
      <c r="A76" s="3" t="s">
        <v>100</v>
      </c>
      <c r="B76" s="3"/>
      <c r="C76" s="3"/>
      <c r="D76" s="3"/>
      <c r="E76" s="2" t="s">
        <v>105</v>
      </c>
      <c r="F76" s="2"/>
      <c r="G76" s="2"/>
      <c r="H76" s="3" t="s">
        <v>106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19">
        <v>1600000</v>
      </c>
    </row>
    <row r="77" spans="1:38">
      <c r="A77" s="11" t="s">
        <v>100</v>
      </c>
      <c r="B77" s="11"/>
      <c r="C77" s="11"/>
      <c r="D77" s="11"/>
      <c r="E77" s="11" t="s">
        <v>107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20">
        <f>T72+T73+T74+T75+T76</f>
        <v>2181817</v>
      </c>
    </row>
    <row r="78" spans="1:38">
      <c r="A78" s="3" t="s">
        <v>108</v>
      </c>
      <c r="B78" s="3"/>
      <c r="C78" s="3"/>
      <c r="D78" s="3"/>
      <c r="E78" s="2" t="s">
        <v>103</v>
      </c>
      <c r="F78" s="2"/>
      <c r="G78" s="2"/>
      <c r="H78" s="3" t="s">
        <v>104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22">
        <v>30000</v>
      </c>
    </row>
    <row r="79" spans="1:38">
      <c r="A79" s="11" t="s">
        <v>108</v>
      </c>
      <c r="B79" s="11"/>
      <c r="C79" s="11"/>
      <c r="D79" s="11"/>
      <c r="E79" s="11" t="s">
        <v>109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20">
        <f>T78</f>
        <v>30000</v>
      </c>
    </row>
    <row r="80" spans="1:38">
      <c r="A80" s="3" t="s">
        <v>53</v>
      </c>
      <c r="B80" s="3"/>
      <c r="C80" s="3"/>
      <c r="D80" s="3"/>
      <c r="E80" s="2" t="s">
        <v>110</v>
      </c>
      <c r="F80" s="2"/>
      <c r="G80" s="2"/>
      <c r="H80" s="3" t="s">
        <v>111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22">
        <v>110000</v>
      </c>
    </row>
    <row r="81" spans="1:20">
      <c r="A81" s="11" t="s">
        <v>53</v>
      </c>
      <c r="B81" s="11"/>
      <c r="C81" s="11"/>
      <c r="D81" s="11"/>
      <c r="E81" s="11" t="s">
        <v>56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20">
        <f>T80</f>
        <v>110000</v>
      </c>
    </row>
    <row r="82" spans="1:20">
      <c r="A82" s="3" t="s">
        <v>57</v>
      </c>
      <c r="B82" s="3"/>
      <c r="C82" s="3"/>
      <c r="D82" s="3"/>
      <c r="E82" s="2" t="s">
        <v>112</v>
      </c>
      <c r="F82" s="2"/>
      <c r="G82" s="2"/>
      <c r="H82" s="3" t="s">
        <v>113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22">
        <v>0</v>
      </c>
    </row>
    <row r="83" spans="1:20">
      <c r="A83" s="3" t="s">
        <v>57</v>
      </c>
      <c r="B83" s="3"/>
      <c r="C83" s="3"/>
      <c r="D83" s="3"/>
      <c r="E83" s="2" t="s">
        <v>96</v>
      </c>
      <c r="F83" s="2"/>
      <c r="G83" s="2"/>
      <c r="H83" s="3" t="s">
        <v>97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19">
        <v>5000</v>
      </c>
    </row>
    <row r="84" spans="1:20">
      <c r="A84" s="3" t="s">
        <v>57</v>
      </c>
      <c r="B84" s="3"/>
      <c r="C84" s="3"/>
      <c r="D84" s="3"/>
      <c r="E84" s="2" t="s">
        <v>105</v>
      </c>
      <c r="F84" s="2"/>
      <c r="G84" s="2"/>
      <c r="H84" s="3" t="s">
        <v>106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9">
        <v>0</v>
      </c>
    </row>
    <row r="85" spans="1:20">
      <c r="A85" s="11" t="s">
        <v>57</v>
      </c>
      <c r="B85" s="11"/>
      <c r="C85" s="11"/>
      <c r="D85" s="11"/>
      <c r="E85" s="11" t="s">
        <v>62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20">
        <f>SUM(T82:T84)</f>
        <v>5000</v>
      </c>
    </row>
    <row r="86" spans="1:20">
      <c r="A86" s="3" t="s">
        <v>58</v>
      </c>
      <c r="B86" s="3"/>
      <c r="C86" s="3"/>
      <c r="D86" s="3"/>
      <c r="E86" s="2" t="s">
        <v>112</v>
      </c>
      <c r="F86" s="2"/>
      <c r="G86" s="2"/>
      <c r="H86" s="3" t="s">
        <v>113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22">
        <v>0</v>
      </c>
    </row>
    <row r="87" spans="1:20">
      <c r="A87" s="3" t="s">
        <v>58</v>
      </c>
      <c r="B87" s="3"/>
      <c r="C87" s="3"/>
      <c r="D87" s="3"/>
      <c r="E87" s="45">
        <v>5169</v>
      </c>
      <c r="F87" s="45"/>
      <c r="G87" s="2"/>
      <c r="H87" s="3" t="s">
        <v>272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19">
        <v>6000</v>
      </c>
    </row>
    <row r="88" spans="1:20">
      <c r="A88" s="11" t="s">
        <v>58</v>
      </c>
      <c r="B88" s="11"/>
      <c r="C88" s="11"/>
      <c r="D88" s="11"/>
      <c r="E88" s="11" t="s">
        <v>63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20">
        <f>SUM(T86:T87)</f>
        <v>6000</v>
      </c>
    </row>
    <row r="89" spans="1:20">
      <c r="A89" s="3" t="s">
        <v>114</v>
      </c>
      <c r="B89" s="3"/>
      <c r="C89" s="3"/>
      <c r="D89" s="3"/>
      <c r="E89" s="2" t="s">
        <v>115</v>
      </c>
      <c r="F89" s="2"/>
      <c r="G89" s="2"/>
      <c r="H89" s="3" t="s">
        <v>116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22">
        <v>140000</v>
      </c>
    </row>
    <row r="90" spans="1:20">
      <c r="A90" s="3" t="s">
        <v>114</v>
      </c>
      <c r="B90" s="3"/>
      <c r="C90" s="3"/>
      <c r="D90" s="3"/>
      <c r="E90" s="2" t="s">
        <v>117</v>
      </c>
      <c r="F90" s="2"/>
      <c r="G90" s="2"/>
      <c r="H90" s="3" t="s">
        <v>118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19">
        <v>125000</v>
      </c>
    </row>
    <row r="91" spans="1:20">
      <c r="A91" s="11" t="s">
        <v>114</v>
      </c>
      <c r="B91" s="11"/>
      <c r="C91" s="11"/>
      <c r="D91" s="11"/>
      <c r="E91" s="11" t="s">
        <v>119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20">
        <f>SUM(T89:T90)</f>
        <v>265000</v>
      </c>
    </row>
    <row r="92" spans="1:20">
      <c r="A92" s="3" t="s">
        <v>120</v>
      </c>
      <c r="B92" s="3"/>
      <c r="C92" s="3"/>
      <c r="D92" s="3"/>
      <c r="E92" s="2" t="s">
        <v>121</v>
      </c>
      <c r="F92" s="2"/>
      <c r="G92" s="2"/>
      <c r="H92" s="3" t="s">
        <v>122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22">
        <v>140000</v>
      </c>
    </row>
    <row r="93" spans="1:20">
      <c r="A93" s="11" t="s">
        <v>120</v>
      </c>
      <c r="B93" s="11"/>
      <c r="C93" s="11"/>
      <c r="D93" s="11"/>
      <c r="E93" s="11" t="s">
        <v>123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20">
        <f>T92</f>
        <v>140000</v>
      </c>
    </row>
    <row r="94" spans="1:20">
      <c r="A94" s="3" t="s">
        <v>124</v>
      </c>
      <c r="B94" s="3"/>
      <c r="C94" s="3"/>
      <c r="D94" s="3"/>
      <c r="E94" s="2" t="s">
        <v>117</v>
      </c>
      <c r="F94" s="2"/>
      <c r="G94" s="2"/>
      <c r="H94" s="3" t="s">
        <v>118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22">
        <v>10000</v>
      </c>
    </row>
    <row r="95" spans="1:20">
      <c r="A95" s="11" t="s">
        <v>124</v>
      </c>
      <c r="B95" s="11"/>
      <c r="C95" s="11"/>
      <c r="D95" s="11"/>
      <c r="E95" s="11" t="s">
        <v>125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20">
        <f>T94</f>
        <v>10000</v>
      </c>
    </row>
    <row r="96" spans="1:20">
      <c r="A96" s="3" t="s">
        <v>126</v>
      </c>
      <c r="B96" s="3"/>
      <c r="C96" s="3"/>
      <c r="D96" s="3"/>
      <c r="E96" s="2" t="s">
        <v>103</v>
      </c>
      <c r="F96" s="2"/>
      <c r="G96" s="2"/>
      <c r="H96" s="3" t="s">
        <v>104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22">
        <v>2000</v>
      </c>
    </row>
    <row r="97" spans="1:20">
      <c r="A97" s="3" t="s">
        <v>126</v>
      </c>
      <c r="B97" s="3"/>
      <c r="C97" s="3"/>
      <c r="D97" s="3"/>
      <c r="E97" s="2" t="s">
        <v>127</v>
      </c>
      <c r="F97" s="2"/>
      <c r="G97" s="2"/>
      <c r="H97" s="3" t="s">
        <v>128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19">
        <v>3000</v>
      </c>
    </row>
    <row r="98" spans="1:20">
      <c r="A98" s="11" t="s">
        <v>126</v>
      </c>
      <c r="B98" s="11"/>
      <c r="C98" s="11"/>
      <c r="D98" s="11"/>
      <c r="E98" s="11" t="s">
        <v>129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20">
        <f>SUM(T96:T97)</f>
        <v>5000</v>
      </c>
    </row>
    <row r="99" spans="1:20">
      <c r="A99" s="3" t="s">
        <v>130</v>
      </c>
      <c r="B99" s="3"/>
      <c r="C99" s="3"/>
      <c r="D99" s="3"/>
      <c r="E99" s="2" t="s">
        <v>131</v>
      </c>
      <c r="F99" s="2"/>
      <c r="G99" s="2"/>
      <c r="H99" s="3" t="s">
        <v>132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22">
        <v>3500</v>
      </c>
    </row>
    <row r="100" spans="1:20">
      <c r="A100" s="11" t="s">
        <v>130</v>
      </c>
      <c r="B100" s="11"/>
      <c r="C100" s="11"/>
      <c r="D100" s="11"/>
      <c r="E100" s="11" t="s">
        <v>133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20">
        <f>T99</f>
        <v>3500</v>
      </c>
    </row>
    <row r="101" spans="1:20">
      <c r="A101" s="3" t="s">
        <v>134</v>
      </c>
      <c r="B101" s="3"/>
      <c r="C101" s="3"/>
      <c r="D101" s="3"/>
      <c r="E101" s="2" t="s">
        <v>94</v>
      </c>
      <c r="F101" s="2"/>
      <c r="G101" s="2"/>
      <c r="H101" s="3" t="s">
        <v>95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22">
        <v>6000</v>
      </c>
    </row>
    <row r="102" spans="1:20">
      <c r="A102" s="44">
        <v>3399</v>
      </c>
      <c r="B102" s="44"/>
      <c r="C102" s="3"/>
      <c r="D102" s="3"/>
      <c r="E102" s="45">
        <v>5139</v>
      </c>
      <c r="F102" s="45"/>
      <c r="G102" s="2"/>
      <c r="H102" s="3" t="s">
        <v>273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4">
        <v>1000</v>
      </c>
    </row>
    <row r="103" spans="1:20">
      <c r="A103" s="3" t="s">
        <v>134</v>
      </c>
      <c r="B103" s="3"/>
      <c r="C103" s="3"/>
      <c r="D103" s="3"/>
      <c r="E103" s="2" t="s">
        <v>135</v>
      </c>
      <c r="F103" s="2"/>
      <c r="G103" s="2"/>
      <c r="H103" s="3" t="s">
        <v>136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19">
        <v>15000</v>
      </c>
    </row>
    <row r="104" spans="1:20">
      <c r="A104" s="11" t="s">
        <v>134</v>
      </c>
      <c r="B104" s="11"/>
      <c r="C104" s="11"/>
      <c r="D104" s="11"/>
      <c r="E104" s="11" t="s">
        <v>137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20">
        <f>SUM(T101:T103)</f>
        <v>22000</v>
      </c>
    </row>
    <row r="105" spans="1:20">
      <c r="A105" s="3" t="s">
        <v>138</v>
      </c>
      <c r="B105" s="3"/>
      <c r="C105" s="3"/>
      <c r="D105" s="3"/>
      <c r="E105" s="2" t="s">
        <v>98</v>
      </c>
      <c r="F105" s="2"/>
      <c r="G105" s="2"/>
      <c r="H105" s="3" t="s">
        <v>99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22">
        <v>5000</v>
      </c>
    </row>
    <row r="106" spans="1:20">
      <c r="A106" s="11" t="s">
        <v>138</v>
      </c>
      <c r="B106" s="11"/>
      <c r="C106" s="11"/>
      <c r="D106" s="11"/>
      <c r="E106" s="11" t="s">
        <v>139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20">
        <f>T105</f>
        <v>5000</v>
      </c>
    </row>
    <row r="107" spans="1:20">
      <c r="A107" s="3" t="s">
        <v>64</v>
      </c>
      <c r="B107" s="3"/>
      <c r="C107" s="3"/>
      <c r="D107" s="3"/>
      <c r="E107" s="2" t="s">
        <v>94</v>
      </c>
      <c r="F107" s="2"/>
      <c r="G107" s="2"/>
      <c r="H107" s="3" t="s">
        <v>95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22">
        <v>9000</v>
      </c>
    </row>
    <row r="108" spans="1:20">
      <c r="A108" s="3" t="s">
        <v>64</v>
      </c>
      <c r="B108" s="3"/>
      <c r="C108" s="3"/>
      <c r="D108" s="3"/>
      <c r="E108" s="2" t="s">
        <v>101</v>
      </c>
      <c r="F108" s="2"/>
      <c r="G108" s="2"/>
      <c r="H108" s="3" t="s">
        <v>102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19">
        <v>70000</v>
      </c>
    </row>
    <row r="109" spans="1:20">
      <c r="A109" s="3" t="s">
        <v>64</v>
      </c>
      <c r="B109" s="3"/>
      <c r="C109" s="3"/>
      <c r="D109" s="3"/>
      <c r="E109" s="2" t="s">
        <v>96</v>
      </c>
      <c r="F109" s="2"/>
      <c r="G109" s="2"/>
      <c r="H109" s="3" t="s">
        <v>97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19">
        <v>80000</v>
      </c>
    </row>
    <row r="110" spans="1:20">
      <c r="A110" s="44">
        <v>3612</v>
      </c>
      <c r="B110" s="44"/>
      <c r="C110" s="3"/>
      <c r="D110" s="3"/>
      <c r="E110" s="45">
        <v>6121</v>
      </c>
      <c r="F110" s="45"/>
      <c r="G110" s="2"/>
      <c r="H110" s="3" t="s">
        <v>106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19">
        <v>90000</v>
      </c>
    </row>
    <row r="111" spans="1:20">
      <c r="A111" s="3" t="s">
        <v>64</v>
      </c>
      <c r="B111" s="3"/>
      <c r="C111" s="3"/>
      <c r="D111" s="3"/>
      <c r="E111" s="2" t="s">
        <v>103</v>
      </c>
      <c r="F111" s="2"/>
      <c r="G111" s="2"/>
      <c r="H111" s="3" t="s">
        <v>104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19">
        <v>100000</v>
      </c>
    </row>
    <row r="112" spans="1:20">
      <c r="A112" s="11" t="s">
        <v>64</v>
      </c>
      <c r="B112" s="11"/>
      <c r="C112" s="11"/>
      <c r="D112" s="11"/>
      <c r="E112" s="11" t="s">
        <v>67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20">
        <f>SUM(T107:T111)</f>
        <v>349000</v>
      </c>
    </row>
    <row r="113" spans="1:20">
      <c r="A113" s="3" t="s">
        <v>140</v>
      </c>
      <c r="B113" s="3"/>
      <c r="C113" s="3"/>
      <c r="D113" s="3"/>
      <c r="E113" s="2" t="s">
        <v>115</v>
      </c>
      <c r="F113" s="2"/>
      <c r="G113" s="2"/>
      <c r="H113" s="3" t="s">
        <v>116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22">
        <v>70000</v>
      </c>
    </row>
    <row r="114" spans="1:20">
      <c r="A114" s="3" t="s">
        <v>140</v>
      </c>
      <c r="B114" s="3"/>
      <c r="C114" s="3"/>
      <c r="D114" s="3"/>
      <c r="E114" s="2" t="s">
        <v>96</v>
      </c>
      <c r="F114" s="2"/>
      <c r="G114" s="2"/>
      <c r="H114" s="3" t="s">
        <v>97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19">
        <v>5000</v>
      </c>
    </row>
    <row r="115" spans="1:20">
      <c r="A115" s="3" t="s">
        <v>140</v>
      </c>
      <c r="B115" s="3"/>
      <c r="C115" s="3"/>
      <c r="D115" s="3"/>
      <c r="E115" s="2" t="s">
        <v>103</v>
      </c>
      <c r="F115" s="2"/>
      <c r="G115" s="2"/>
      <c r="H115" s="3" t="s">
        <v>104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19">
        <v>5000</v>
      </c>
    </row>
    <row r="116" spans="1:20">
      <c r="A116" s="11" t="s">
        <v>140</v>
      </c>
      <c r="B116" s="11"/>
      <c r="C116" s="11"/>
      <c r="D116" s="11"/>
      <c r="E116" s="11" t="s">
        <v>141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20">
        <f>SUM(T113:T115)</f>
        <v>80000</v>
      </c>
    </row>
    <row r="117" spans="1:20">
      <c r="A117" s="3" t="s">
        <v>68</v>
      </c>
      <c r="B117" s="3"/>
      <c r="C117" s="3"/>
      <c r="D117" s="3"/>
      <c r="E117" s="2" t="s">
        <v>94</v>
      </c>
      <c r="F117" s="2"/>
      <c r="G117" s="2"/>
      <c r="H117" s="3" t="s">
        <v>95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22">
        <v>15000</v>
      </c>
    </row>
    <row r="118" spans="1:20">
      <c r="A118" s="3" t="s">
        <v>68</v>
      </c>
      <c r="B118" s="3"/>
      <c r="C118" s="3"/>
      <c r="D118" s="3"/>
      <c r="E118" s="2" t="s">
        <v>101</v>
      </c>
      <c r="F118" s="2"/>
      <c r="G118" s="2"/>
      <c r="H118" s="3" t="s">
        <v>102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19">
        <v>5000</v>
      </c>
    </row>
    <row r="119" spans="1:20">
      <c r="A119" s="3" t="s">
        <v>68</v>
      </c>
      <c r="B119" s="3"/>
      <c r="C119" s="3"/>
      <c r="D119" s="3"/>
      <c r="E119" s="2" t="s">
        <v>142</v>
      </c>
      <c r="F119" s="2"/>
      <c r="G119" s="2"/>
      <c r="H119" s="3" t="s">
        <v>143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19">
        <v>1500</v>
      </c>
    </row>
    <row r="120" spans="1:20">
      <c r="A120" s="3" t="s">
        <v>68</v>
      </c>
      <c r="B120" s="3"/>
      <c r="C120" s="3"/>
      <c r="D120" s="3"/>
      <c r="E120" s="2" t="s">
        <v>96</v>
      </c>
      <c r="F120" s="2"/>
      <c r="G120" s="2"/>
      <c r="H120" s="3" t="s">
        <v>97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19">
        <v>30000</v>
      </c>
    </row>
    <row r="121" spans="1:20">
      <c r="A121" s="3" t="s">
        <v>68</v>
      </c>
      <c r="B121" s="3"/>
      <c r="C121" s="3"/>
      <c r="D121" s="3"/>
      <c r="E121" s="2" t="s">
        <v>103</v>
      </c>
      <c r="F121" s="2"/>
      <c r="G121" s="2"/>
      <c r="H121" s="3" t="s">
        <v>104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19">
        <v>50000</v>
      </c>
    </row>
    <row r="122" spans="1:20">
      <c r="A122" s="11" t="s">
        <v>68</v>
      </c>
      <c r="B122" s="11"/>
      <c r="C122" s="11"/>
      <c r="D122" s="11"/>
      <c r="E122" s="11" t="s">
        <v>69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20">
        <f>SUM(T117:T121)</f>
        <v>101500</v>
      </c>
    </row>
    <row r="123" spans="1:20">
      <c r="A123" s="3" t="s">
        <v>144</v>
      </c>
      <c r="B123" s="3"/>
      <c r="C123" s="3"/>
      <c r="D123" s="3"/>
      <c r="E123" s="2" t="s">
        <v>145</v>
      </c>
      <c r="F123" s="2"/>
      <c r="G123" s="2"/>
      <c r="H123" s="3" t="s">
        <v>146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22">
        <v>250000</v>
      </c>
    </row>
    <row r="124" spans="1:20">
      <c r="A124" s="11" t="s">
        <v>144</v>
      </c>
      <c r="B124" s="11"/>
      <c r="C124" s="11"/>
      <c r="D124" s="11"/>
      <c r="E124" s="11" t="s">
        <v>147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20">
        <f>T123</f>
        <v>250000</v>
      </c>
    </row>
    <row r="125" spans="1:20">
      <c r="A125" s="3" t="s">
        <v>148</v>
      </c>
      <c r="B125" s="3"/>
      <c r="C125" s="3"/>
      <c r="D125" s="3"/>
      <c r="E125" s="2" t="s">
        <v>96</v>
      </c>
      <c r="F125" s="2"/>
      <c r="G125" s="2"/>
      <c r="H125" s="3" t="s">
        <v>97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22">
        <v>25000</v>
      </c>
    </row>
    <row r="126" spans="1:20">
      <c r="A126" s="3" t="s">
        <v>148</v>
      </c>
      <c r="B126" s="3"/>
      <c r="C126" s="3"/>
      <c r="D126" s="3"/>
      <c r="E126" s="2" t="s">
        <v>103</v>
      </c>
      <c r="F126" s="2"/>
      <c r="G126" s="2"/>
      <c r="H126" s="3" t="s">
        <v>104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19">
        <v>350000</v>
      </c>
    </row>
    <row r="127" spans="1:20">
      <c r="A127" s="11" t="s">
        <v>148</v>
      </c>
      <c r="B127" s="11"/>
      <c r="C127" s="11"/>
      <c r="D127" s="11"/>
      <c r="E127" s="11" t="s">
        <v>149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20">
        <f>SUM(T125:T126)</f>
        <v>375000</v>
      </c>
    </row>
    <row r="128" spans="1:20">
      <c r="A128" s="3" t="s">
        <v>70</v>
      </c>
      <c r="B128" s="3"/>
      <c r="C128" s="3"/>
      <c r="D128" s="3"/>
      <c r="E128" s="2" t="s">
        <v>150</v>
      </c>
      <c r="F128" s="2"/>
      <c r="G128" s="2"/>
      <c r="H128" s="3" t="s">
        <v>151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22">
        <v>2000</v>
      </c>
    </row>
    <row r="129" spans="1:20">
      <c r="A129" s="3" t="s">
        <v>70</v>
      </c>
      <c r="B129" s="3"/>
      <c r="C129" s="3"/>
      <c r="D129" s="3"/>
      <c r="E129" s="2" t="s">
        <v>152</v>
      </c>
      <c r="F129" s="2"/>
      <c r="G129" s="2"/>
      <c r="H129" s="3" t="s">
        <v>153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19">
        <v>2000</v>
      </c>
    </row>
    <row r="130" spans="1:20">
      <c r="A130" s="3" t="s">
        <v>70</v>
      </c>
      <c r="B130" s="3"/>
      <c r="C130" s="3"/>
      <c r="D130" s="3"/>
      <c r="E130" s="2" t="s">
        <v>96</v>
      </c>
      <c r="F130" s="2"/>
      <c r="G130" s="2"/>
      <c r="H130" s="3" t="s">
        <v>97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19">
        <v>25000</v>
      </c>
    </row>
    <row r="131" spans="1:20">
      <c r="A131" s="3" t="s">
        <v>70</v>
      </c>
      <c r="B131" s="3"/>
      <c r="C131" s="3"/>
      <c r="D131" s="3"/>
      <c r="E131" s="2" t="s">
        <v>121</v>
      </c>
      <c r="F131" s="2"/>
      <c r="G131" s="2"/>
      <c r="H131" s="3" t="s">
        <v>122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19">
        <v>1000</v>
      </c>
    </row>
    <row r="132" spans="1:20">
      <c r="A132" s="3" t="s">
        <v>70</v>
      </c>
      <c r="B132" s="3"/>
      <c r="C132" s="3"/>
      <c r="D132" s="3"/>
      <c r="E132" s="2" t="s">
        <v>154</v>
      </c>
      <c r="F132" s="2"/>
      <c r="G132" s="2"/>
      <c r="H132" s="3" t="s">
        <v>155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19">
        <v>0</v>
      </c>
    </row>
    <row r="133" spans="1:20">
      <c r="A133" s="11" t="s">
        <v>70</v>
      </c>
      <c r="B133" s="11"/>
      <c r="C133" s="11"/>
      <c r="D133" s="11"/>
      <c r="E133" s="11" t="s">
        <v>75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20">
        <f>SUM(T128:T132)</f>
        <v>30000</v>
      </c>
    </row>
    <row r="134" spans="1:20">
      <c r="A134" s="3" t="s">
        <v>156</v>
      </c>
      <c r="B134" s="3"/>
      <c r="C134" s="3"/>
      <c r="D134" s="3"/>
      <c r="E134" s="2" t="s">
        <v>96</v>
      </c>
      <c r="F134" s="2"/>
      <c r="G134" s="2"/>
      <c r="H134" s="3" t="s">
        <v>97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22">
        <v>18000</v>
      </c>
    </row>
    <row r="135" spans="1:20">
      <c r="A135" s="11" t="s">
        <v>156</v>
      </c>
      <c r="B135" s="11"/>
      <c r="C135" s="11"/>
      <c r="D135" s="11"/>
      <c r="E135" s="11" t="s">
        <v>157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20">
        <f>T134</f>
        <v>18000</v>
      </c>
    </row>
    <row r="136" spans="1:20">
      <c r="A136" s="3" t="s">
        <v>76</v>
      </c>
      <c r="B136" s="3"/>
      <c r="C136" s="3"/>
      <c r="D136" s="3"/>
      <c r="E136" s="2" t="s">
        <v>94</v>
      </c>
      <c r="F136" s="2"/>
      <c r="G136" s="2"/>
      <c r="H136" s="3" t="s">
        <v>95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22">
        <v>10000</v>
      </c>
    </row>
    <row r="137" spans="1:20">
      <c r="A137" s="3" t="s">
        <v>76</v>
      </c>
      <c r="B137" s="3"/>
      <c r="C137" s="3"/>
      <c r="D137" s="3"/>
      <c r="E137" s="2" t="s">
        <v>101</v>
      </c>
      <c r="F137" s="2"/>
      <c r="G137" s="2"/>
      <c r="H137" s="3" t="s">
        <v>102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19">
        <v>5000</v>
      </c>
    </row>
    <row r="138" spans="1:20">
      <c r="A138" s="3" t="s">
        <v>76</v>
      </c>
      <c r="B138" s="3"/>
      <c r="C138" s="3"/>
      <c r="D138" s="3"/>
      <c r="E138" s="2" t="s">
        <v>96</v>
      </c>
      <c r="F138" s="2"/>
      <c r="G138" s="2"/>
      <c r="H138" s="3" t="s">
        <v>97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19">
        <v>520000</v>
      </c>
    </row>
    <row r="139" spans="1:20">
      <c r="A139" s="11" t="s">
        <v>76</v>
      </c>
      <c r="B139" s="11"/>
      <c r="C139" s="11"/>
      <c r="D139" s="11"/>
      <c r="E139" s="11" t="s">
        <v>77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20">
        <f>SUM(T136:T138)</f>
        <v>535000</v>
      </c>
    </row>
    <row r="140" spans="1:20">
      <c r="A140" s="3" t="s">
        <v>78</v>
      </c>
      <c r="B140" s="3"/>
      <c r="C140" s="3"/>
      <c r="D140" s="3"/>
      <c r="E140" s="2" t="s">
        <v>96</v>
      </c>
      <c r="F140" s="2"/>
      <c r="G140" s="2"/>
      <c r="H140" s="3" t="s">
        <v>97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22">
        <v>400000</v>
      </c>
    </row>
    <row r="141" spans="1:20">
      <c r="A141" s="3" t="s">
        <v>78</v>
      </c>
      <c r="B141" s="3"/>
      <c r="C141" s="3"/>
      <c r="D141" s="3"/>
      <c r="E141" s="2" t="s">
        <v>103</v>
      </c>
      <c r="F141" s="2"/>
      <c r="G141" s="2"/>
      <c r="H141" s="3" t="s">
        <v>104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19">
        <v>35000</v>
      </c>
    </row>
    <row r="142" spans="1:20">
      <c r="A142" s="11" t="s">
        <v>78</v>
      </c>
      <c r="B142" s="11"/>
      <c r="C142" s="11"/>
      <c r="D142" s="11"/>
      <c r="E142" s="11" t="s">
        <v>79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20">
        <f>SUM(T140:T141)</f>
        <v>435000</v>
      </c>
    </row>
    <row r="143" spans="1:20">
      <c r="A143" s="3" t="s">
        <v>158</v>
      </c>
      <c r="B143" s="3"/>
      <c r="C143" s="3"/>
      <c r="D143" s="3"/>
      <c r="E143" s="2" t="s">
        <v>94</v>
      </c>
      <c r="F143" s="2"/>
      <c r="G143" s="2"/>
      <c r="H143" s="3" t="s">
        <v>95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22">
        <v>50000</v>
      </c>
    </row>
    <row r="144" spans="1:20">
      <c r="A144" s="3" t="s">
        <v>158</v>
      </c>
      <c r="B144" s="3"/>
      <c r="C144" s="3"/>
      <c r="D144" s="3"/>
      <c r="E144" s="2" t="s">
        <v>159</v>
      </c>
      <c r="F144" s="2"/>
      <c r="G144" s="2"/>
      <c r="H144" s="3" t="s">
        <v>160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19">
        <v>4000</v>
      </c>
    </row>
    <row r="145" spans="1:20">
      <c r="A145" s="3" t="s">
        <v>158</v>
      </c>
      <c r="B145" s="3"/>
      <c r="C145" s="3"/>
      <c r="D145" s="3"/>
      <c r="E145" s="2" t="s">
        <v>101</v>
      </c>
      <c r="F145" s="2"/>
      <c r="G145" s="2"/>
      <c r="H145" s="3" t="s">
        <v>102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19">
        <v>2000</v>
      </c>
    </row>
    <row r="146" spans="1:20">
      <c r="A146" s="3" t="s">
        <v>158</v>
      </c>
      <c r="B146" s="3"/>
      <c r="C146" s="3"/>
      <c r="D146" s="3"/>
      <c r="E146" s="2" t="s">
        <v>161</v>
      </c>
      <c r="F146" s="2"/>
      <c r="G146" s="2"/>
      <c r="H146" s="3" t="s">
        <v>162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19">
        <v>9000</v>
      </c>
    </row>
    <row r="147" spans="1:20">
      <c r="A147" s="3" t="s">
        <v>158</v>
      </c>
      <c r="B147" s="3"/>
      <c r="C147" s="3"/>
      <c r="D147" s="3"/>
      <c r="E147" s="2" t="s">
        <v>96</v>
      </c>
      <c r="F147" s="2"/>
      <c r="G147" s="2"/>
      <c r="H147" s="3" t="s">
        <v>97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19">
        <v>130000</v>
      </c>
    </row>
    <row r="148" spans="1:20">
      <c r="A148" s="3" t="s">
        <v>158</v>
      </c>
      <c r="B148" s="3"/>
      <c r="C148" s="3"/>
      <c r="D148" s="3"/>
      <c r="E148" s="2" t="s">
        <v>103</v>
      </c>
      <c r="F148" s="2"/>
      <c r="G148" s="2"/>
      <c r="H148" s="3" t="s">
        <v>104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19">
        <v>15000</v>
      </c>
    </row>
    <row r="149" spans="1:20">
      <c r="A149" s="11" t="s">
        <v>158</v>
      </c>
      <c r="B149" s="11"/>
      <c r="C149" s="11"/>
      <c r="D149" s="11"/>
      <c r="E149" s="11" t="s">
        <v>163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20">
        <f>SUM(T143:T148)</f>
        <v>210000</v>
      </c>
    </row>
    <row r="150" spans="1:20">
      <c r="A150" s="3" t="s">
        <v>164</v>
      </c>
      <c r="B150" s="3"/>
      <c r="C150" s="3"/>
      <c r="D150" s="3"/>
      <c r="E150" s="2" t="s">
        <v>165</v>
      </c>
      <c r="F150" s="2"/>
      <c r="G150" s="2"/>
      <c r="H150" s="3" t="s">
        <v>166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22">
        <v>81000</v>
      </c>
    </row>
    <row r="151" spans="1:20">
      <c r="A151" s="11" t="s">
        <v>164</v>
      </c>
      <c r="B151" s="11"/>
      <c r="C151" s="11"/>
      <c r="D151" s="11"/>
      <c r="E151" s="11" t="s">
        <v>167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20">
        <f>T150</f>
        <v>81000</v>
      </c>
    </row>
    <row r="152" spans="1:20">
      <c r="A152" s="3" t="s">
        <v>168</v>
      </c>
      <c r="B152" s="3"/>
      <c r="C152" s="3"/>
      <c r="D152" s="3"/>
      <c r="E152" s="2" t="s">
        <v>98</v>
      </c>
      <c r="F152" s="2"/>
      <c r="G152" s="2"/>
      <c r="H152" s="3" t="s">
        <v>99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22">
        <v>1000</v>
      </c>
    </row>
    <row r="153" spans="1:20">
      <c r="A153" s="11" t="s">
        <v>168</v>
      </c>
      <c r="B153" s="11"/>
      <c r="C153" s="11"/>
      <c r="D153" s="11"/>
      <c r="E153" s="11" t="s">
        <v>169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20">
        <f>T152</f>
        <v>1000</v>
      </c>
    </row>
    <row r="154" spans="1:20">
      <c r="A154" s="3" t="s">
        <v>170</v>
      </c>
      <c r="B154" s="3"/>
      <c r="C154" s="3"/>
      <c r="D154" s="3"/>
      <c r="E154" s="2" t="s">
        <v>171</v>
      </c>
      <c r="F154" s="2"/>
      <c r="G154" s="2"/>
      <c r="H154" s="3" t="s">
        <v>172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22">
        <v>5000</v>
      </c>
    </row>
    <row r="155" spans="1:20">
      <c r="A155" s="11" t="s">
        <v>170</v>
      </c>
      <c r="B155" s="11"/>
      <c r="C155" s="11"/>
      <c r="D155" s="11"/>
      <c r="E155" s="11" t="s">
        <v>173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20">
        <f>T154</f>
        <v>5000</v>
      </c>
    </row>
    <row r="156" spans="1:20">
      <c r="A156" s="43">
        <v>5213</v>
      </c>
      <c r="B156" s="43"/>
      <c r="C156" s="37"/>
      <c r="D156" s="37"/>
      <c r="E156" s="43">
        <v>5903</v>
      </c>
      <c r="F156" s="43"/>
      <c r="G156" s="36"/>
      <c r="H156" s="37" t="s">
        <v>275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21">
        <v>14000</v>
      </c>
    </row>
    <row r="157" spans="1:20">
      <c r="A157" s="42">
        <v>5213</v>
      </c>
      <c r="B157" s="42"/>
      <c r="C157" s="11"/>
      <c r="D157" s="11"/>
      <c r="E157" s="11" t="s">
        <v>276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35">
        <f>T156</f>
        <v>14000</v>
      </c>
    </row>
    <row r="158" spans="1:20">
      <c r="A158" s="3" t="s">
        <v>174</v>
      </c>
      <c r="B158" s="3"/>
      <c r="C158" s="3"/>
      <c r="D158" s="3"/>
      <c r="E158" s="2" t="s">
        <v>175</v>
      </c>
      <c r="F158" s="2"/>
      <c r="G158" s="2"/>
      <c r="H158" s="3" t="s">
        <v>176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22">
        <v>3500</v>
      </c>
    </row>
    <row r="159" spans="1:20">
      <c r="A159" s="3" t="s">
        <v>174</v>
      </c>
      <c r="B159" s="3"/>
      <c r="C159" s="3"/>
      <c r="D159" s="3"/>
      <c r="E159" s="2" t="s">
        <v>101</v>
      </c>
      <c r="F159" s="2"/>
      <c r="G159" s="2"/>
      <c r="H159" s="3" t="s">
        <v>102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19">
        <v>1000</v>
      </c>
    </row>
    <row r="160" spans="1:20">
      <c r="A160" s="3" t="s">
        <v>174</v>
      </c>
      <c r="B160" s="3"/>
      <c r="C160" s="3"/>
      <c r="D160" s="3"/>
      <c r="E160" s="2" t="s">
        <v>115</v>
      </c>
      <c r="F160" s="2"/>
      <c r="G160" s="2"/>
      <c r="H160" s="3" t="s">
        <v>116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19">
        <v>1500</v>
      </c>
    </row>
    <row r="161" spans="1:20">
      <c r="A161" s="3" t="s">
        <v>174</v>
      </c>
      <c r="B161" s="3"/>
      <c r="C161" s="3"/>
      <c r="D161" s="3"/>
      <c r="E161" s="2" t="s">
        <v>161</v>
      </c>
      <c r="F161" s="2"/>
      <c r="G161" s="2"/>
      <c r="H161" s="3" t="s">
        <v>162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19">
        <v>4500</v>
      </c>
    </row>
    <row r="162" spans="1:20">
      <c r="A162" s="3" t="s">
        <v>174</v>
      </c>
      <c r="B162" s="3"/>
      <c r="C162" s="3"/>
      <c r="D162" s="3"/>
      <c r="E162" s="2" t="s">
        <v>142</v>
      </c>
      <c r="F162" s="2"/>
      <c r="G162" s="2"/>
      <c r="H162" s="3" t="s">
        <v>143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19">
        <v>5000</v>
      </c>
    </row>
    <row r="163" spans="1:20">
      <c r="A163" s="3" t="s">
        <v>174</v>
      </c>
      <c r="B163" s="3"/>
      <c r="C163" s="3"/>
      <c r="D163" s="3"/>
      <c r="E163" s="2" t="s">
        <v>96</v>
      </c>
      <c r="F163" s="2"/>
      <c r="G163" s="2"/>
      <c r="H163" s="3" t="s">
        <v>97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19">
        <v>5500</v>
      </c>
    </row>
    <row r="164" spans="1:20">
      <c r="A164" s="3" t="s">
        <v>174</v>
      </c>
      <c r="B164" s="3"/>
      <c r="C164" s="3"/>
      <c r="D164" s="3"/>
      <c r="E164" s="2" t="s">
        <v>103</v>
      </c>
      <c r="F164" s="2"/>
      <c r="G164" s="2"/>
      <c r="H164" s="3" t="s">
        <v>104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19">
        <v>2000</v>
      </c>
    </row>
    <row r="165" spans="1:20">
      <c r="A165" s="3" t="s">
        <v>174</v>
      </c>
      <c r="B165" s="3"/>
      <c r="C165" s="3"/>
      <c r="D165" s="3"/>
      <c r="E165" s="2" t="s">
        <v>177</v>
      </c>
      <c r="F165" s="2"/>
      <c r="G165" s="2"/>
      <c r="H165" s="3" t="s">
        <v>178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19">
        <v>500</v>
      </c>
    </row>
    <row r="166" spans="1:20">
      <c r="A166" s="3" t="s">
        <v>174</v>
      </c>
      <c r="B166" s="3"/>
      <c r="C166" s="3"/>
      <c r="D166" s="3"/>
      <c r="E166" s="2" t="s">
        <v>98</v>
      </c>
      <c r="F166" s="2"/>
      <c r="G166" s="2"/>
      <c r="H166" s="3" t="s">
        <v>99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19">
        <v>5000</v>
      </c>
    </row>
    <row r="167" spans="1:20">
      <c r="A167" s="11" t="s">
        <v>174</v>
      </c>
      <c r="B167" s="11"/>
      <c r="C167" s="11"/>
      <c r="D167" s="11"/>
      <c r="E167" s="11" t="s">
        <v>179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20">
        <f>SUM(T158:T166)</f>
        <v>28500</v>
      </c>
    </row>
    <row r="168" spans="1:20">
      <c r="A168" s="3" t="s">
        <v>180</v>
      </c>
      <c r="B168" s="3"/>
      <c r="C168" s="3"/>
      <c r="D168" s="3"/>
      <c r="E168" s="2" t="s">
        <v>181</v>
      </c>
      <c r="F168" s="2"/>
      <c r="G168" s="2"/>
      <c r="H168" s="3" t="s">
        <v>182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22">
        <v>300000</v>
      </c>
    </row>
    <row r="169" spans="1:20">
      <c r="A169" s="3" t="s">
        <v>180</v>
      </c>
      <c r="B169" s="3"/>
      <c r="C169" s="3"/>
      <c r="D169" s="3"/>
      <c r="E169" s="2" t="s">
        <v>183</v>
      </c>
      <c r="F169" s="2"/>
      <c r="G169" s="2"/>
      <c r="H169" s="3" t="s">
        <v>184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19">
        <v>26000</v>
      </c>
    </row>
    <row r="170" spans="1:20">
      <c r="A170" s="11" t="s">
        <v>180</v>
      </c>
      <c r="B170" s="11"/>
      <c r="C170" s="11"/>
      <c r="D170" s="11"/>
      <c r="E170" s="11" t="s">
        <v>185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20">
        <f>SUM(T168:T169)</f>
        <v>326000</v>
      </c>
    </row>
    <row r="171" spans="1:20">
      <c r="A171" s="46">
        <v>6117</v>
      </c>
      <c r="B171" s="46"/>
      <c r="C171" s="3"/>
      <c r="D171" s="3"/>
      <c r="E171" s="2" t="s">
        <v>94</v>
      </c>
      <c r="F171" s="2"/>
      <c r="G171" s="2"/>
      <c r="H171" s="3" t="s">
        <v>95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22">
        <v>0</v>
      </c>
    </row>
    <row r="172" spans="1:20">
      <c r="A172" s="44">
        <v>6117</v>
      </c>
      <c r="B172" s="44"/>
      <c r="C172" s="3"/>
      <c r="D172" s="3"/>
      <c r="E172" s="2" t="s">
        <v>186</v>
      </c>
      <c r="F172" s="2"/>
      <c r="G172" s="2"/>
      <c r="H172" s="3" t="s">
        <v>187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19">
        <v>0</v>
      </c>
    </row>
    <row r="173" spans="1:20">
      <c r="A173" s="44">
        <v>6117</v>
      </c>
      <c r="B173" s="44"/>
      <c r="C173" s="3"/>
      <c r="D173" s="3"/>
      <c r="E173" s="2" t="s">
        <v>177</v>
      </c>
      <c r="F173" s="2"/>
      <c r="G173" s="2"/>
      <c r="H173" s="3" t="s">
        <v>178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19">
        <v>0</v>
      </c>
    </row>
    <row r="174" spans="1:20">
      <c r="A174" s="42">
        <v>6117</v>
      </c>
      <c r="B174" s="42"/>
      <c r="C174" s="11"/>
      <c r="D174" s="11"/>
      <c r="E174" s="11" t="s">
        <v>274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20">
        <f>SUM(T171:T173)</f>
        <v>0</v>
      </c>
    </row>
    <row r="175" spans="1:20">
      <c r="A175" s="3" t="s">
        <v>188</v>
      </c>
      <c r="B175" s="3"/>
      <c r="C175" s="3"/>
      <c r="D175" s="3"/>
      <c r="E175" s="2" t="s">
        <v>94</v>
      </c>
      <c r="F175" s="2"/>
      <c r="G175" s="2"/>
      <c r="H175" s="3" t="s">
        <v>95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22">
        <v>15000</v>
      </c>
    </row>
    <row r="176" spans="1:20">
      <c r="A176" s="3" t="s">
        <v>188</v>
      </c>
      <c r="B176" s="3"/>
      <c r="C176" s="3"/>
      <c r="D176" s="3"/>
      <c r="E176" s="2" t="s">
        <v>101</v>
      </c>
      <c r="F176" s="2"/>
      <c r="G176" s="2"/>
      <c r="H176" s="3" t="s">
        <v>102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19">
        <v>1000</v>
      </c>
    </row>
    <row r="177" spans="1:20">
      <c r="A177" s="3" t="s">
        <v>188</v>
      </c>
      <c r="B177" s="3"/>
      <c r="C177" s="3"/>
      <c r="D177" s="3"/>
      <c r="E177" s="2" t="s">
        <v>177</v>
      </c>
      <c r="F177" s="2"/>
      <c r="G177" s="2"/>
      <c r="H177" s="3" t="s">
        <v>178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19">
        <v>2000</v>
      </c>
    </row>
    <row r="178" spans="1:20">
      <c r="A178" s="11" t="s">
        <v>188</v>
      </c>
      <c r="B178" s="11"/>
      <c r="C178" s="11"/>
      <c r="D178" s="11"/>
      <c r="E178" s="11" t="s">
        <v>189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20">
        <f>SUM(T175:T177)</f>
        <v>18000</v>
      </c>
    </row>
    <row r="179" spans="1:20">
      <c r="A179" s="3" t="s">
        <v>190</v>
      </c>
      <c r="B179" s="3"/>
      <c r="C179" s="3"/>
      <c r="D179" s="3"/>
      <c r="E179" s="2" t="s">
        <v>94</v>
      </c>
      <c r="F179" s="2"/>
      <c r="G179" s="2"/>
      <c r="H179" s="3" t="s">
        <v>95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22">
        <v>0</v>
      </c>
    </row>
    <row r="180" spans="1:20">
      <c r="A180" s="3" t="s">
        <v>190</v>
      </c>
      <c r="B180" s="3"/>
      <c r="C180" s="3"/>
      <c r="D180" s="3"/>
      <c r="E180" s="2" t="s">
        <v>101</v>
      </c>
      <c r="F180" s="2"/>
      <c r="G180" s="2"/>
      <c r="H180" s="3" t="s">
        <v>102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19">
        <v>0</v>
      </c>
    </row>
    <row r="181" spans="1:20">
      <c r="A181" s="3" t="s">
        <v>190</v>
      </c>
      <c r="B181" s="3"/>
      <c r="C181" s="3"/>
      <c r="D181" s="3"/>
      <c r="E181" s="2" t="s">
        <v>186</v>
      </c>
      <c r="F181" s="2"/>
      <c r="G181" s="2"/>
      <c r="H181" s="3" t="s">
        <v>187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19">
        <v>0</v>
      </c>
    </row>
    <row r="182" spans="1:20">
      <c r="A182" s="3" t="s">
        <v>190</v>
      </c>
      <c r="B182" s="3"/>
      <c r="C182" s="3"/>
      <c r="D182" s="3"/>
      <c r="E182" s="2" t="s">
        <v>177</v>
      </c>
      <c r="F182" s="2"/>
      <c r="G182" s="2"/>
      <c r="H182" s="3" t="s">
        <v>178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19">
        <v>0</v>
      </c>
    </row>
    <row r="183" spans="1:20">
      <c r="A183" s="11" t="s">
        <v>190</v>
      </c>
      <c r="B183" s="11"/>
      <c r="C183" s="11"/>
      <c r="D183" s="11"/>
      <c r="E183" s="11" t="s">
        <v>191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20">
        <f>SUM(T179:T182)</f>
        <v>0</v>
      </c>
    </row>
    <row r="184" spans="1:20">
      <c r="A184" s="3" t="s">
        <v>80</v>
      </c>
      <c r="B184" s="3"/>
      <c r="C184" s="3"/>
      <c r="D184" s="3"/>
      <c r="E184" s="2" t="s">
        <v>192</v>
      </c>
      <c r="F184" s="2"/>
      <c r="G184" s="2"/>
      <c r="H184" s="3" t="s">
        <v>193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22">
        <v>340000</v>
      </c>
    </row>
    <row r="185" spans="1:20">
      <c r="A185" s="3" t="s">
        <v>80</v>
      </c>
      <c r="B185" s="3"/>
      <c r="C185" s="3"/>
      <c r="D185" s="3"/>
      <c r="E185" s="2" t="s">
        <v>94</v>
      </c>
      <c r="F185" s="2"/>
      <c r="G185" s="2"/>
      <c r="H185" s="3" t="s">
        <v>95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19">
        <v>70000</v>
      </c>
    </row>
    <row r="186" spans="1:20">
      <c r="A186" s="3" t="s">
        <v>80</v>
      </c>
      <c r="B186" s="3"/>
      <c r="C186" s="3"/>
      <c r="D186" s="3"/>
      <c r="E186" s="2" t="s">
        <v>194</v>
      </c>
      <c r="F186" s="2"/>
      <c r="G186" s="2"/>
      <c r="H186" s="3" t="s">
        <v>195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19">
        <v>90000</v>
      </c>
    </row>
    <row r="187" spans="1:20">
      <c r="A187" s="3" t="s">
        <v>80</v>
      </c>
      <c r="B187" s="3"/>
      <c r="C187" s="3"/>
      <c r="D187" s="3"/>
      <c r="E187" s="2" t="s">
        <v>183</v>
      </c>
      <c r="F187" s="2"/>
      <c r="G187" s="2"/>
      <c r="H187" s="3" t="s">
        <v>184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19">
        <v>35000</v>
      </c>
    </row>
    <row r="188" spans="1:20">
      <c r="A188" s="3" t="s">
        <v>80</v>
      </c>
      <c r="B188" s="3"/>
      <c r="C188" s="3"/>
      <c r="D188" s="3"/>
      <c r="E188" s="2" t="s">
        <v>196</v>
      </c>
      <c r="F188" s="2"/>
      <c r="G188" s="2"/>
      <c r="H188" s="3" t="s">
        <v>197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19">
        <v>2000</v>
      </c>
    </row>
    <row r="189" spans="1:20">
      <c r="A189" s="3" t="s">
        <v>80</v>
      </c>
      <c r="B189" s="3"/>
      <c r="C189" s="3"/>
      <c r="D189" s="3"/>
      <c r="E189" s="2" t="s">
        <v>198</v>
      </c>
      <c r="F189" s="2"/>
      <c r="G189" s="2"/>
      <c r="H189" s="3" t="s">
        <v>199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19">
        <v>3000</v>
      </c>
    </row>
    <row r="190" spans="1:20">
      <c r="A190" s="3" t="s">
        <v>80</v>
      </c>
      <c r="B190" s="3"/>
      <c r="C190" s="3"/>
      <c r="D190" s="3"/>
      <c r="E190" s="2" t="s">
        <v>175</v>
      </c>
      <c r="F190" s="2"/>
      <c r="G190" s="2"/>
      <c r="H190" s="3" t="s">
        <v>176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19">
        <v>36000</v>
      </c>
    </row>
    <row r="191" spans="1:20">
      <c r="A191" s="3" t="s">
        <v>80</v>
      </c>
      <c r="B191" s="3"/>
      <c r="C191" s="3"/>
      <c r="D191" s="3"/>
      <c r="E191" s="2" t="s">
        <v>101</v>
      </c>
      <c r="F191" s="2"/>
      <c r="G191" s="2"/>
      <c r="H191" s="3" t="s">
        <v>102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19">
        <v>65000</v>
      </c>
    </row>
    <row r="192" spans="1:20">
      <c r="A192" s="3" t="s">
        <v>80</v>
      </c>
      <c r="B192" s="3"/>
      <c r="C192" s="3"/>
      <c r="D192" s="3"/>
      <c r="E192" s="2" t="s">
        <v>200</v>
      </c>
      <c r="F192" s="2"/>
      <c r="G192" s="2"/>
      <c r="H192" s="3" t="s">
        <v>201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19">
        <v>4000</v>
      </c>
    </row>
    <row r="193" spans="1:20">
      <c r="A193" s="3" t="s">
        <v>80</v>
      </c>
      <c r="B193" s="3"/>
      <c r="C193" s="3"/>
      <c r="D193" s="3"/>
      <c r="E193" s="2" t="s">
        <v>115</v>
      </c>
      <c r="F193" s="2"/>
      <c r="G193" s="2"/>
      <c r="H193" s="3" t="s">
        <v>116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19">
        <v>80000</v>
      </c>
    </row>
    <row r="194" spans="1:20">
      <c r="A194" s="3" t="s">
        <v>80</v>
      </c>
      <c r="B194" s="3"/>
      <c r="C194" s="3"/>
      <c r="D194" s="3"/>
      <c r="E194" s="2" t="s">
        <v>161</v>
      </c>
      <c r="F194" s="2"/>
      <c r="G194" s="2"/>
      <c r="H194" s="3" t="s">
        <v>162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19">
        <v>2000</v>
      </c>
    </row>
    <row r="195" spans="1:20">
      <c r="A195" s="3" t="s">
        <v>80</v>
      </c>
      <c r="B195" s="3"/>
      <c r="C195" s="3"/>
      <c r="D195" s="3"/>
      <c r="E195" s="2" t="s">
        <v>186</v>
      </c>
      <c r="F195" s="2"/>
      <c r="G195" s="2"/>
      <c r="H195" s="3" t="s">
        <v>187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19">
        <v>7000</v>
      </c>
    </row>
    <row r="196" spans="1:20">
      <c r="A196" s="3" t="s">
        <v>80</v>
      </c>
      <c r="B196" s="3"/>
      <c r="C196" s="3"/>
      <c r="D196" s="3"/>
      <c r="E196" s="2" t="s">
        <v>202</v>
      </c>
      <c r="F196" s="2"/>
      <c r="G196" s="2"/>
      <c r="H196" s="3" t="s">
        <v>203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19">
        <v>22000</v>
      </c>
    </row>
    <row r="197" spans="1:20">
      <c r="A197" s="3" t="s">
        <v>80</v>
      </c>
      <c r="B197" s="3"/>
      <c r="C197" s="3"/>
      <c r="D197" s="3"/>
      <c r="E197" s="2" t="s">
        <v>152</v>
      </c>
      <c r="F197" s="2"/>
      <c r="G197" s="2"/>
      <c r="H197" s="3" t="s">
        <v>153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19">
        <v>18000</v>
      </c>
    </row>
    <row r="198" spans="1:20">
      <c r="A198" s="3" t="s">
        <v>80</v>
      </c>
      <c r="B198" s="3"/>
      <c r="C198" s="3"/>
      <c r="D198" s="3"/>
      <c r="E198" s="2" t="s">
        <v>204</v>
      </c>
      <c r="F198" s="2"/>
      <c r="G198" s="2"/>
      <c r="H198" s="3" t="s">
        <v>205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19">
        <v>40000</v>
      </c>
    </row>
    <row r="199" spans="1:20">
      <c r="A199" s="3" t="s">
        <v>80</v>
      </c>
      <c r="B199" s="3"/>
      <c r="C199" s="3"/>
      <c r="D199" s="3"/>
      <c r="E199" s="2" t="s">
        <v>206</v>
      </c>
      <c r="F199" s="2"/>
      <c r="G199" s="2"/>
      <c r="H199" s="3" t="s">
        <v>207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19">
        <v>50000</v>
      </c>
    </row>
    <row r="200" spans="1:20">
      <c r="A200" s="3" t="s">
        <v>80</v>
      </c>
      <c r="B200" s="3"/>
      <c r="C200" s="3"/>
      <c r="D200" s="3"/>
      <c r="E200" s="2" t="s">
        <v>96</v>
      </c>
      <c r="F200" s="2"/>
      <c r="G200" s="2"/>
      <c r="H200" s="3" t="s">
        <v>97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19">
        <v>275000</v>
      </c>
    </row>
    <row r="201" spans="1:20">
      <c r="A201" s="3" t="s">
        <v>80</v>
      </c>
      <c r="B201" s="3"/>
      <c r="C201" s="3"/>
      <c r="D201" s="3"/>
      <c r="E201" s="2" t="s">
        <v>103</v>
      </c>
      <c r="F201" s="2"/>
      <c r="G201" s="2"/>
      <c r="H201" s="3" t="s">
        <v>104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19">
        <v>250000</v>
      </c>
    </row>
    <row r="202" spans="1:20">
      <c r="A202" s="3" t="s">
        <v>80</v>
      </c>
      <c r="B202" s="3"/>
      <c r="C202" s="3"/>
      <c r="D202" s="3"/>
      <c r="E202" s="2" t="s">
        <v>208</v>
      </c>
      <c r="F202" s="2"/>
      <c r="G202" s="2"/>
      <c r="H202" s="3" t="s">
        <v>209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19">
        <v>3000</v>
      </c>
    </row>
    <row r="203" spans="1:20">
      <c r="A203" s="3" t="s">
        <v>80</v>
      </c>
      <c r="B203" s="3"/>
      <c r="C203" s="3"/>
      <c r="D203" s="3"/>
      <c r="E203" s="2" t="s">
        <v>177</v>
      </c>
      <c r="F203" s="2"/>
      <c r="G203" s="2"/>
      <c r="H203" s="3" t="s">
        <v>178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19">
        <v>1000</v>
      </c>
    </row>
    <row r="204" spans="1:20">
      <c r="A204" s="3" t="s">
        <v>80</v>
      </c>
      <c r="B204" s="3"/>
      <c r="C204" s="3"/>
      <c r="D204" s="3"/>
      <c r="E204" s="2" t="s">
        <v>210</v>
      </c>
      <c r="F204" s="2"/>
      <c r="G204" s="2"/>
      <c r="H204" s="3" t="s">
        <v>211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19">
        <v>50000</v>
      </c>
    </row>
    <row r="205" spans="1:20">
      <c r="A205" s="3" t="s">
        <v>80</v>
      </c>
      <c r="B205" s="3"/>
      <c r="C205" s="3"/>
      <c r="D205" s="3"/>
      <c r="E205" s="2" t="s">
        <v>154</v>
      </c>
      <c r="F205" s="2"/>
      <c r="G205" s="2"/>
      <c r="H205" s="3" t="s">
        <v>155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19">
        <v>5000</v>
      </c>
    </row>
    <row r="206" spans="1:20">
      <c r="A206" s="3" t="s">
        <v>80</v>
      </c>
      <c r="B206" s="3"/>
      <c r="C206" s="3"/>
      <c r="D206" s="3"/>
      <c r="E206" s="2" t="s">
        <v>212</v>
      </c>
      <c r="F206" s="2"/>
      <c r="G206" s="2"/>
      <c r="H206" s="3" t="s">
        <v>213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19">
        <v>35000</v>
      </c>
    </row>
    <row r="207" spans="1:20">
      <c r="A207" s="3" t="s">
        <v>80</v>
      </c>
      <c r="B207" s="3"/>
      <c r="C207" s="3"/>
      <c r="D207" s="3"/>
      <c r="E207" s="2" t="s">
        <v>214</v>
      </c>
      <c r="F207" s="2"/>
      <c r="G207" s="2"/>
      <c r="H207" s="3" t="s">
        <v>215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19">
        <v>50000</v>
      </c>
    </row>
    <row r="208" spans="1:20">
      <c r="A208" s="11" t="s">
        <v>80</v>
      </c>
      <c r="B208" s="11"/>
      <c r="C208" s="11"/>
      <c r="D208" s="11"/>
      <c r="E208" s="11" t="s">
        <v>81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20">
        <f>SUM(T184:T207)</f>
        <v>1533000</v>
      </c>
    </row>
    <row r="209" spans="1:27">
      <c r="A209" s="3" t="s">
        <v>82</v>
      </c>
      <c r="B209" s="3"/>
      <c r="C209" s="3"/>
      <c r="D209" s="3"/>
      <c r="E209" s="2" t="s">
        <v>152</v>
      </c>
      <c r="F209" s="2"/>
      <c r="G209" s="2"/>
      <c r="H209" s="3" t="s">
        <v>153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22">
        <v>10000</v>
      </c>
    </row>
    <row r="210" spans="1:27">
      <c r="A210" s="11" t="s">
        <v>82</v>
      </c>
      <c r="B210" s="11"/>
      <c r="C210" s="11"/>
      <c r="D210" s="11"/>
      <c r="E210" s="11" t="s">
        <v>87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20">
        <f>T209</f>
        <v>10000</v>
      </c>
    </row>
    <row r="211" spans="1:27">
      <c r="A211" s="3" t="s">
        <v>88</v>
      </c>
      <c r="B211" s="3"/>
      <c r="C211" s="3"/>
      <c r="D211" s="3"/>
      <c r="E211" s="2" t="s">
        <v>216</v>
      </c>
      <c r="F211" s="2"/>
      <c r="G211" s="2"/>
      <c r="H211" s="3" t="s">
        <v>217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22">
        <v>0</v>
      </c>
    </row>
    <row r="212" spans="1:27">
      <c r="A212" s="11" t="s">
        <v>88</v>
      </c>
      <c r="B212" s="11"/>
      <c r="C212" s="11"/>
      <c r="D212" s="11"/>
      <c r="E212" s="11" t="s">
        <v>91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20">
        <f>T211</f>
        <v>0</v>
      </c>
    </row>
    <row r="213" spans="1:27">
      <c r="A213" s="3" t="s">
        <v>218</v>
      </c>
      <c r="B213" s="3"/>
      <c r="C213" s="3"/>
      <c r="D213" s="3"/>
      <c r="E213" s="2" t="s">
        <v>154</v>
      </c>
      <c r="F213" s="2"/>
      <c r="G213" s="2"/>
      <c r="H213" s="3" t="s">
        <v>155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22">
        <v>0</v>
      </c>
    </row>
    <row r="214" spans="1:27">
      <c r="A214" s="3" t="s">
        <v>218</v>
      </c>
      <c r="B214" s="3"/>
      <c r="C214" s="3"/>
      <c r="D214" s="3"/>
      <c r="E214" s="2" t="s">
        <v>219</v>
      </c>
      <c r="F214" s="2"/>
      <c r="G214" s="2"/>
      <c r="H214" s="3" t="s">
        <v>220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19">
        <v>60000</v>
      </c>
    </row>
    <row r="215" spans="1:27">
      <c r="A215" s="11" t="s">
        <v>218</v>
      </c>
      <c r="B215" s="11"/>
      <c r="C215" s="11"/>
      <c r="D215" s="11"/>
      <c r="E215" s="11" t="s">
        <v>221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20">
        <f>SUM(T213:T214)</f>
        <v>60000</v>
      </c>
    </row>
    <row r="216" spans="1:27" ht="15.75" thickBot="1">
      <c r="A216" s="12" t="s">
        <v>222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23">
        <f>SUM(T215,T212,T210,T208,T183,T178,T174,T170,T167,T155,T153,T151,T149,T142,T139,T135,T133,T127,T124,T122,T116,T112,T106,T104,T100,T98,T95,T91,T88,T85,T93,T81,T79,T77,T71,T157)</f>
        <v>7254317</v>
      </c>
      <c r="W216" s="24"/>
      <c r="X216" s="24"/>
      <c r="Y216" s="24"/>
      <c r="Z216" s="24"/>
      <c r="AA216" s="24"/>
    </row>
    <row r="217" spans="1:27" ht="16.5">
      <c r="A217" s="7" t="s">
        <v>223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7">
      <c r="A218" s="8" t="s">
        <v>224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9"/>
      <c r="S218" s="9" t="s">
        <v>225</v>
      </c>
      <c r="T218" s="9" t="s">
        <v>268</v>
      </c>
    </row>
    <row r="219" spans="1:2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7">
      <c r="A220" s="13" t="s">
        <v>226</v>
      </c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:27">
      <c r="A221" s="4"/>
      <c r="B221" s="4"/>
      <c r="C221" s="3" t="s">
        <v>227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14"/>
      <c r="S221" s="14" t="s">
        <v>228</v>
      </c>
      <c r="T221" s="19"/>
    </row>
    <row r="222" spans="1:27">
      <c r="A222" s="4"/>
      <c r="B222" s="4"/>
      <c r="C222" s="3" t="s">
        <v>229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14"/>
      <c r="S222" s="14" t="s">
        <v>230</v>
      </c>
      <c r="T222" s="19"/>
    </row>
    <row r="223" spans="1:27">
      <c r="A223" s="4"/>
      <c r="B223" s="4"/>
      <c r="C223" s="3" t="s">
        <v>231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14"/>
      <c r="S223" s="14" t="s">
        <v>232</v>
      </c>
      <c r="T223" s="25"/>
    </row>
    <row r="224" spans="1:27">
      <c r="A224" s="13" t="s">
        <v>233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:28">
      <c r="A225" s="4"/>
      <c r="B225" s="4"/>
      <c r="C225" s="3" t="s">
        <v>234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14"/>
      <c r="S225" s="14" t="s">
        <v>235</v>
      </c>
      <c r="T225" s="19"/>
    </row>
    <row r="226" spans="1:28">
      <c r="A226" s="4"/>
      <c r="B226" s="4"/>
      <c r="C226" s="3" t="s">
        <v>236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14"/>
      <c r="S226" s="14" t="s">
        <v>237</v>
      </c>
      <c r="T226" s="19"/>
    </row>
    <row r="227" spans="1:28">
      <c r="A227" s="4"/>
      <c r="B227" s="4"/>
      <c r="C227" s="3" t="s">
        <v>238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14"/>
      <c r="S227" s="14" t="s">
        <v>239</v>
      </c>
      <c r="T227" s="19"/>
    </row>
    <row r="228" spans="1:28">
      <c r="A228" s="4"/>
      <c r="B228" s="4"/>
      <c r="C228" s="3" t="s">
        <v>240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14"/>
      <c r="S228" s="14" t="s">
        <v>241</v>
      </c>
      <c r="T228" s="19"/>
    </row>
    <row r="229" spans="1:28">
      <c r="A229" s="4"/>
      <c r="B229" s="4"/>
      <c r="C229" s="3" t="s">
        <v>242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14"/>
      <c r="S229" s="14" t="s">
        <v>243</v>
      </c>
      <c r="T229" s="19"/>
    </row>
    <row r="230" spans="1:28">
      <c r="A230" s="13" t="s">
        <v>244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:28">
      <c r="A231" s="4"/>
      <c r="B231" s="4"/>
      <c r="C231" s="3" t="s">
        <v>245</v>
      </c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14"/>
      <c r="S231" s="14"/>
      <c r="T231" s="19"/>
    </row>
    <row r="232" spans="1:28" ht="15.75" thickBot="1">
      <c r="A232" s="4"/>
      <c r="B232" s="4"/>
      <c r="C232" s="3" t="s">
        <v>246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14"/>
      <c r="S232" s="14" t="s">
        <v>247</v>
      </c>
      <c r="T232" s="19"/>
    </row>
    <row r="233" spans="1:28" ht="15.75" thickBot="1">
      <c r="A233" s="15" t="s">
        <v>248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6"/>
      <c r="S233" s="16" t="s">
        <v>249</v>
      </c>
      <c r="T233" s="26">
        <f>SUM(T231:T232,T225:T229,T221:T223)</f>
        <v>0</v>
      </c>
    </row>
    <row r="234" spans="1:28" ht="16.5">
      <c r="A234" s="7" t="s">
        <v>267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8">
      <c r="A235" s="8" t="s">
        <v>224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9"/>
      <c r="S235" s="9" t="s">
        <v>250</v>
      </c>
      <c r="T235" s="9" t="s">
        <v>268</v>
      </c>
    </row>
    <row r="236" spans="1:2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8">
      <c r="A237" s="4"/>
      <c r="B237" s="4"/>
      <c r="C237" s="3" t="s">
        <v>251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10"/>
      <c r="S237" s="10" t="s">
        <v>252</v>
      </c>
      <c r="T237" s="19">
        <f>SUM(T10:T23)</f>
        <v>6909640</v>
      </c>
      <c r="AB237" s="21"/>
    </row>
    <row r="238" spans="1:28">
      <c r="A238" s="4"/>
      <c r="B238" s="4"/>
      <c r="C238" s="3" t="s">
        <v>253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10"/>
      <c r="S238" s="10" t="s">
        <v>254</v>
      </c>
      <c r="T238" s="19">
        <f>SUM(T31,T33,T35,T38,T41,T44,T46,T52,T54,T56,T59,T62)</f>
        <v>210677</v>
      </c>
      <c r="W238" s="28"/>
      <c r="X238" s="29"/>
      <c r="Y238" s="28"/>
      <c r="Z238" s="28"/>
      <c r="AB238" s="21"/>
    </row>
    <row r="239" spans="1:28">
      <c r="A239" s="4"/>
      <c r="B239" s="4"/>
      <c r="C239" s="3" t="s">
        <v>255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10"/>
      <c r="S239" s="10" t="s">
        <v>256</v>
      </c>
      <c r="T239" s="19">
        <f>SUM(T37,T40)</f>
        <v>0</v>
      </c>
      <c r="W239" s="28"/>
      <c r="X239" s="29"/>
      <c r="Y239" s="28"/>
      <c r="Z239" s="28"/>
      <c r="AB239" s="21"/>
    </row>
    <row r="240" spans="1:28">
      <c r="A240" s="4"/>
      <c r="B240" s="4"/>
      <c r="C240" s="3" t="s">
        <v>257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10"/>
      <c r="S240" s="10" t="s">
        <v>258</v>
      </c>
      <c r="T240" s="25">
        <f>SUM(T24:T28)+T63</f>
        <v>134000</v>
      </c>
      <c r="W240" s="49"/>
      <c r="X240" s="49"/>
      <c r="Y240" s="49"/>
      <c r="Z240" s="30"/>
      <c r="AB240" s="21"/>
    </row>
    <row r="241" spans="1:28">
      <c r="A241" s="17" t="s">
        <v>259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8"/>
      <c r="S241" s="18" t="s">
        <v>260</v>
      </c>
      <c r="T241" s="27">
        <f>SUM(T237:T240)</f>
        <v>7254317</v>
      </c>
      <c r="W241" s="49"/>
      <c r="X241" s="49"/>
      <c r="Y241" s="49"/>
      <c r="Z241" s="30"/>
      <c r="AB241" s="21"/>
    </row>
    <row r="242" spans="1:28">
      <c r="A242" s="4"/>
      <c r="B242" s="4"/>
      <c r="C242" s="3" t="s">
        <v>261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10"/>
      <c r="S242" s="10" t="s">
        <v>262</v>
      </c>
      <c r="T242" s="22">
        <f>SUM(T71,T77,T79,T81,T85,T88,T91,T93,T95,T98,T100,T104,T106,T112,T116,T122,T124,T127,T133,T135,T139,T142,T149,T151,T153,T155,T157,T167,T170,T174,T178,T183,T208,T210,T212,T215)-T243</f>
        <v>5264317</v>
      </c>
      <c r="W242" s="31"/>
      <c r="AB242" s="21"/>
    </row>
    <row r="243" spans="1:28">
      <c r="A243" s="4"/>
      <c r="B243" s="4"/>
      <c r="C243" s="3" t="s">
        <v>263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10"/>
      <c r="S243" s="10" t="s">
        <v>264</v>
      </c>
      <c r="T243" s="25">
        <f>SUM(T76,T84,T123,T110,T207)</f>
        <v>1990000</v>
      </c>
      <c r="AA243" s="32"/>
      <c r="AB243" s="21"/>
    </row>
    <row r="244" spans="1:28">
      <c r="A244" s="17" t="s">
        <v>265</v>
      </c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8"/>
      <c r="S244" s="18" t="s">
        <v>266</v>
      </c>
      <c r="T244" s="27">
        <f>SUM(T242+T243)</f>
        <v>7254317</v>
      </c>
      <c r="AB244" s="21"/>
    </row>
    <row r="245" spans="1:2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Z245" s="33"/>
    </row>
  </sheetData>
  <mergeCells count="25">
    <mergeCell ref="AE65:AG65"/>
    <mergeCell ref="AH65:AL65"/>
    <mergeCell ref="A2:T2"/>
    <mergeCell ref="W240:Y240"/>
    <mergeCell ref="W241:Y241"/>
    <mergeCell ref="X27:Z27"/>
    <mergeCell ref="Y21:AC21"/>
    <mergeCell ref="Y65:AD65"/>
    <mergeCell ref="E28:F28"/>
    <mergeCell ref="A50:B50"/>
    <mergeCell ref="A51:B51"/>
    <mergeCell ref="E50:F50"/>
    <mergeCell ref="E51:F51"/>
    <mergeCell ref="E87:F87"/>
    <mergeCell ref="A102:B102"/>
    <mergeCell ref="E102:F102"/>
    <mergeCell ref="A174:B174"/>
    <mergeCell ref="A156:B156"/>
    <mergeCell ref="E156:F156"/>
    <mergeCell ref="A157:B157"/>
    <mergeCell ref="A110:B110"/>
    <mergeCell ref="E110:F110"/>
    <mergeCell ref="A171:B171"/>
    <mergeCell ref="A172:B172"/>
    <mergeCell ref="A173:B173"/>
  </mergeCells>
  <pageMargins left="0.39370078740157483" right="0.39370078740157483" top="0.39370078740157483" bottom="0.59055118110236227" header="0.39370078740157483" footer="0.59055118110236227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topLeftCell="A4" workbookViewId="0">
      <selection activeCell="K79" sqref="K79"/>
    </sheetView>
  </sheetViews>
  <sheetFormatPr defaultRowHeight="15"/>
  <cols>
    <col min="9" max="9" width="11.85546875" customWidth="1"/>
  </cols>
  <sheetData>
    <row r="1" spans="1:20" ht="18">
      <c r="A1" s="51" t="s">
        <v>278</v>
      </c>
      <c r="B1" s="51"/>
      <c r="C1" s="51"/>
      <c r="D1" s="51"/>
      <c r="E1" s="51"/>
      <c r="F1" s="51"/>
      <c r="G1" s="51"/>
      <c r="H1" s="51"/>
      <c r="I1" s="51"/>
    </row>
    <row r="3" spans="1:20" ht="16.5">
      <c r="A3" t="s">
        <v>279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A4" t="s">
        <v>1</v>
      </c>
    </row>
    <row r="5" spans="1:20">
      <c r="A5" t="s">
        <v>280</v>
      </c>
    </row>
    <row r="6" spans="1:20">
      <c r="A6" t="s">
        <v>281</v>
      </c>
    </row>
    <row r="9" spans="1:20" ht="16.5">
      <c r="A9" s="7" t="s">
        <v>282</v>
      </c>
      <c r="B9" s="7"/>
      <c r="C9" s="7"/>
      <c r="D9" s="7"/>
      <c r="E9" s="7"/>
      <c r="F9" s="7"/>
      <c r="G9" s="7"/>
      <c r="H9" s="7"/>
      <c r="I9" s="7"/>
    </row>
    <row r="11" spans="1:20">
      <c r="A11" s="37" t="s">
        <v>283</v>
      </c>
      <c r="I11">
        <v>7043640</v>
      </c>
    </row>
    <row r="12" spans="1:20">
      <c r="A12" s="37" t="s">
        <v>48</v>
      </c>
      <c r="I12">
        <v>5177</v>
      </c>
    </row>
    <row r="13" spans="1:20">
      <c r="A13" s="37" t="s">
        <v>52</v>
      </c>
      <c r="I13">
        <f>([1]List1!T33)</f>
        <v>10000</v>
      </c>
    </row>
    <row r="14" spans="1:20">
      <c r="A14" s="37" t="s">
        <v>56</v>
      </c>
      <c r="I14">
        <f>([1]List1!T35)</f>
        <v>500</v>
      </c>
    </row>
    <row r="15" spans="1:20">
      <c r="A15" s="37" t="s">
        <v>62</v>
      </c>
      <c r="I15">
        <f>([1]List1!T38)</f>
        <v>0</v>
      </c>
    </row>
    <row r="16" spans="1:20">
      <c r="A16" s="37" t="s">
        <v>63</v>
      </c>
      <c r="I16">
        <f>([1]List1!T41)</f>
        <v>0</v>
      </c>
    </row>
    <row r="17" spans="1:9">
      <c r="A17" s="37" t="s">
        <v>67</v>
      </c>
      <c r="I17">
        <f>[1]List1!T44</f>
        <v>105000</v>
      </c>
    </row>
    <row r="18" spans="1:9">
      <c r="A18" s="37" t="s">
        <v>69</v>
      </c>
      <c r="I18">
        <f>[1]List1!T46</f>
        <v>10000</v>
      </c>
    </row>
    <row r="19" spans="1:9">
      <c r="A19" s="37" t="s">
        <v>75</v>
      </c>
      <c r="I19">
        <f>[1]List1!T50</f>
        <v>5000</v>
      </c>
    </row>
    <row r="20" spans="1:9">
      <c r="A20" s="37" t="s">
        <v>77</v>
      </c>
      <c r="I20">
        <f>[1]List1!T52</f>
        <v>5000</v>
      </c>
    </row>
    <row r="21" spans="1:9">
      <c r="A21" s="37" t="s">
        <v>79</v>
      </c>
      <c r="I21">
        <v>60000</v>
      </c>
    </row>
    <row r="22" spans="1:9">
      <c r="A22" s="37" t="s">
        <v>81</v>
      </c>
      <c r="I22">
        <f>[1]List1!T57</f>
        <v>3000</v>
      </c>
    </row>
    <row r="23" spans="1:9">
      <c r="A23" s="37" t="s">
        <v>87</v>
      </c>
      <c r="I23">
        <f>[1]List1!T60</f>
        <v>7000</v>
      </c>
    </row>
    <row r="24" spans="1:9">
      <c r="A24" s="37" t="s">
        <v>91</v>
      </c>
      <c r="I24">
        <f>[1]List1!T62</f>
        <v>0</v>
      </c>
    </row>
    <row r="25" spans="1:9">
      <c r="A25" s="36"/>
    </row>
    <row r="26" spans="1:9" ht="16.5">
      <c r="A26" s="38" t="s">
        <v>284</v>
      </c>
    </row>
    <row r="27" spans="1:9">
      <c r="A27" s="39" t="s">
        <v>251</v>
      </c>
      <c r="I27">
        <v>6909640</v>
      </c>
    </row>
    <row r="28" spans="1:9">
      <c r="A28" s="39" t="s">
        <v>253</v>
      </c>
      <c r="I28">
        <v>210677</v>
      </c>
    </row>
    <row r="29" spans="1:9">
      <c r="A29" s="39" t="s">
        <v>255</v>
      </c>
      <c r="I29">
        <f>[1]List1!T216</f>
        <v>0</v>
      </c>
    </row>
    <row r="30" spans="1:9">
      <c r="A30" s="39" t="s">
        <v>257</v>
      </c>
      <c r="I30">
        <v>134000</v>
      </c>
    </row>
    <row r="31" spans="1:9">
      <c r="A31" s="36" t="s">
        <v>259</v>
      </c>
      <c r="I31" s="40">
        <f>SUM(I27:I30)</f>
        <v>7254317</v>
      </c>
    </row>
    <row r="32" spans="1:9">
      <c r="A32" s="41"/>
    </row>
    <row r="33" spans="1:8">
      <c r="A33" s="41"/>
    </row>
    <row r="34" spans="1:8">
      <c r="A34" s="41"/>
    </row>
    <row r="35" spans="1:8">
      <c r="A35" s="41" t="s">
        <v>285</v>
      </c>
    </row>
    <row r="36" spans="1:8">
      <c r="A36" s="41" t="s">
        <v>286</v>
      </c>
    </row>
    <row r="37" spans="1:8">
      <c r="A37" s="41" t="s">
        <v>294</v>
      </c>
    </row>
    <row r="38" spans="1:8">
      <c r="A38" s="41" t="s">
        <v>295</v>
      </c>
    </row>
    <row r="39" spans="1:8">
      <c r="A39" s="41" t="s">
        <v>296</v>
      </c>
    </row>
    <row r="40" spans="1:8">
      <c r="A40" s="41" t="s">
        <v>297</v>
      </c>
    </row>
    <row r="41" spans="1:8">
      <c r="A41" s="41" t="s">
        <v>287</v>
      </c>
    </row>
    <row r="42" spans="1:8">
      <c r="A42" s="41" t="s">
        <v>288</v>
      </c>
    </row>
    <row r="43" spans="1:8">
      <c r="A43" s="41" t="s">
        <v>289</v>
      </c>
      <c r="H43" t="s">
        <v>290</v>
      </c>
    </row>
    <row r="44" spans="1:8">
      <c r="A44" s="41"/>
    </row>
    <row r="45" spans="1:8">
      <c r="A45" s="41"/>
    </row>
    <row r="46" spans="1:8">
      <c r="A46" s="41"/>
    </row>
    <row r="47" spans="1:8">
      <c r="A47" s="41"/>
    </row>
    <row r="48" spans="1:8">
      <c r="A48" s="41"/>
    </row>
    <row r="49" spans="1:9">
      <c r="A49" s="41"/>
    </row>
    <row r="51" spans="1:9" ht="16.5">
      <c r="A51" s="7" t="s">
        <v>291</v>
      </c>
    </row>
    <row r="53" spans="1:9">
      <c r="A53" s="37" t="s">
        <v>52</v>
      </c>
      <c r="I53">
        <f>[1]List1!T69</f>
        <v>11000</v>
      </c>
    </row>
    <row r="54" spans="1:9">
      <c r="A54" s="37" t="s">
        <v>107</v>
      </c>
      <c r="I54">
        <v>2181817</v>
      </c>
    </row>
    <row r="55" spans="1:9">
      <c r="A55" s="37" t="s">
        <v>109</v>
      </c>
      <c r="I55">
        <v>30000</v>
      </c>
    </row>
    <row r="56" spans="1:9">
      <c r="A56" s="37" t="s">
        <v>56</v>
      </c>
      <c r="I56">
        <f>[1]List1!T79</f>
        <v>110000</v>
      </c>
    </row>
    <row r="57" spans="1:9">
      <c r="A57" s="37" t="s">
        <v>62</v>
      </c>
      <c r="I57">
        <v>5000</v>
      </c>
    </row>
    <row r="58" spans="1:9">
      <c r="A58" s="37" t="s">
        <v>63</v>
      </c>
      <c r="I58">
        <v>6000</v>
      </c>
    </row>
    <row r="59" spans="1:9">
      <c r="A59" s="37" t="s">
        <v>119</v>
      </c>
      <c r="I59">
        <f>[1]List1!T89</f>
        <v>265000</v>
      </c>
    </row>
    <row r="60" spans="1:9">
      <c r="A60" s="37" t="s">
        <v>123</v>
      </c>
      <c r="I60">
        <v>140000</v>
      </c>
    </row>
    <row r="61" spans="1:9">
      <c r="A61" s="37" t="s">
        <v>125</v>
      </c>
      <c r="I61">
        <f>[1]List1!T93</f>
        <v>10000</v>
      </c>
    </row>
    <row r="62" spans="1:9">
      <c r="A62" s="37" t="s">
        <v>129</v>
      </c>
      <c r="I62">
        <f>[1]List1!T96</f>
        <v>5000</v>
      </c>
    </row>
    <row r="63" spans="1:9">
      <c r="A63" s="37" t="s">
        <v>133</v>
      </c>
      <c r="I63">
        <f>[1]List1!T98</f>
        <v>3500</v>
      </c>
    </row>
    <row r="64" spans="1:9">
      <c r="A64" s="37" t="s">
        <v>137</v>
      </c>
      <c r="I64">
        <v>22000</v>
      </c>
    </row>
    <row r="65" spans="1:9">
      <c r="A65" s="37" t="s">
        <v>139</v>
      </c>
      <c r="I65">
        <f>[1]List1!T103</f>
        <v>5000</v>
      </c>
    </row>
    <row r="66" spans="1:9">
      <c r="A66" s="37" t="s">
        <v>67</v>
      </c>
      <c r="I66">
        <v>349000</v>
      </c>
    </row>
    <row r="67" spans="1:9">
      <c r="A67" s="37" t="s">
        <v>141</v>
      </c>
      <c r="I67">
        <f>[1]List1!T112</f>
        <v>80000</v>
      </c>
    </row>
    <row r="68" spans="1:9">
      <c r="A68" s="37" t="s">
        <v>69</v>
      </c>
      <c r="I68">
        <v>101500</v>
      </c>
    </row>
    <row r="69" spans="1:9">
      <c r="A69" s="37" t="s">
        <v>147</v>
      </c>
      <c r="I69">
        <f>[1]List1!T120</f>
        <v>250000</v>
      </c>
    </row>
    <row r="70" spans="1:9">
      <c r="A70" s="37" t="s">
        <v>149</v>
      </c>
      <c r="I70">
        <f>[1]List1!T123</f>
        <v>375000</v>
      </c>
    </row>
    <row r="71" spans="1:9">
      <c r="A71" s="37" t="s">
        <v>75</v>
      </c>
      <c r="I71">
        <f>[1]List1!T129</f>
        <v>30000</v>
      </c>
    </row>
    <row r="72" spans="1:9">
      <c r="A72" s="37" t="s">
        <v>157</v>
      </c>
      <c r="I72">
        <f>[1]List1!T131</f>
        <v>18000</v>
      </c>
    </row>
    <row r="73" spans="1:9">
      <c r="A73" s="37" t="s">
        <v>77</v>
      </c>
      <c r="I73">
        <v>535000</v>
      </c>
    </row>
    <row r="74" spans="1:9">
      <c r="A74" s="37" t="s">
        <v>79</v>
      </c>
      <c r="I74">
        <v>435000</v>
      </c>
    </row>
    <row r="75" spans="1:9">
      <c r="A75" s="37" t="s">
        <v>163</v>
      </c>
      <c r="I75">
        <v>210000</v>
      </c>
    </row>
    <row r="76" spans="1:9">
      <c r="A76" s="37" t="s">
        <v>167</v>
      </c>
      <c r="I76">
        <f>[1]List1!T147</f>
        <v>81000</v>
      </c>
    </row>
    <row r="77" spans="1:9">
      <c r="A77" s="37" t="s">
        <v>169</v>
      </c>
      <c r="I77">
        <f>[1]List1!T149</f>
        <v>1000</v>
      </c>
    </row>
    <row r="78" spans="1:9">
      <c r="A78" s="37" t="s">
        <v>173</v>
      </c>
      <c r="I78">
        <f>[1]List1!T151</f>
        <v>5000</v>
      </c>
    </row>
    <row r="79" spans="1:9">
      <c r="A79" s="37" t="s">
        <v>276</v>
      </c>
      <c r="I79">
        <v>14000</v>
      </c>
    </row>
    <row r="80" spans="1:9">
      <c r="A80" s="37" t="s">
        <v>179</v>
      </c>
      <c r="I80">
        <v>28500</v>
      </c>
    </row>
    <row r="81" spans="1:9">
      <c r="A81" s="37" t="s">
        <v>185</v>
      </c>
      <c r="I81">
        <f>[1]List1!T164</f>
        <v>326000</v>
      </c>
    </row>
    <row r="82" spans="1:9">
      <c r="A82" s="37" t="s">
        <v>292</v>
      </c>
      <c r="I82">
        <f>[1]List1!T168</f>
        <v>0</v>
      </c>
    </row>
    <row r="83" spans="1:9">
      <c r="A83" s="37" t="s">
        <v>189</v>
      </c>
      <c r="I83">
        <v>18000</v>
      </c>
    </row>
    <row r="84" spans="1:9">
      <c r="A84" s="37" t="s">
        <v>191</v>
      </c>
      <c r="I84">
        <f>[1]List1!T177</f>
        <v>0</v>
      </c>
    </row>
    <row r="85" spans="1:9">
      <c r="A85" s="37" t="s">
        <v>81</v>
      </c>
      <c r="I85">
        <v>1533000</v>
      </c>
    </row>
    <row r="86" spans="1:9">
      <c r="A86" s="37" t="s">
        <v>87</v>
      </c>
      <c r="I86">
        <f>[1]List1!T204</f>
        <v>10000</v>
      </c>
    </row>
    <row r="87" spans="1:9">
      <c r="A87" s="37" t="s">
        <v>91</v>
      </c>
      <c r="I87">
        <f>[1]List1!T206</f>
        <v>0</v>
      </c>
    </row>
    <row r="88" spans="1:9">
      <c r="A88" s="37" t="s">
        <v>221</v>
      </c>
      <c r="I88">
        <v>60000</v>
      </c>
    </row>
    <row r="90" spans="1:9" ht="16.5">
      <c r="A90" s="38" t="s">
        <v>293</v>
      </c>
    </row>
    <row r="91" spans="1:9">
      <c r="A91" s="3" t="s">
        <v>261</v>
      </c>
      <c r="I91">
        <v>5264317</v>
      </c>
    </row>
    <row r="92" spans="1:9">
      <c r="A92" s="3" t="s">
        <v>263</v>
      </c>
      <c r="I92">
        <v>1990000</v>
      </c>
    </row>
    <row r="93" spans="1:9">
      <c r="A93" s="36" t="s">
        <v>265</v>
      </c>
      <c r="I93" s="40">
        <f>SUM(I91:I92)</f>
        <v>7254317</v>
      </c>
    </row>
  </sheetData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Sobotkova</dc:creator>
  <cp:lastModifiedBy>Uživatel systému Windows</cp:lastModifiedBy>
  <cp:lastPrinted>2019-12-04T18:53:15Z</cp:lastPrinted>
  <dcterms:created xsi:type="dcterms:W3CDTF">2018-12-05T17:51:34Z</dcterms:created>
  <dcterms:modified xsi:type="dcterms:W3CDTF">2019-12-04T18:53:17Z</dcterms:modified>
</cp:coreProperties>
</file>